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codeName="DieseArbeitsmappe" defaultThemeVersion="124226"/>
  <mc:AlternateContent xmlns:mc="http://schemas.openxmlformats.org/markup-compatibility/2006">
    <mc:Choice Requires="x15">
      <x15ac:absPath xmlns:x15ac="http://schemas.microsoft.com/office/spreadsheetml/2010/11/ac" url="N:\Finanzen\BJR\AEJ + JBM_Verdienstausfall\ab 2022 Neue Richtlinein und Fachliche Anforderungen\!!!_Kennwort Blattschutz aufheben_ub\"/>
    </mc:Choice>
  </mc:AlternateContent>
  <xr:revisionPtr revIDLastSave="0" documentId="8_{4228ECF0-2341-4B39-9DD9-3E1800FD138F}" xr6:coauthVersionLast="36" xr6:coauthVersionMax="36" xr10:uidLastSave="{00000000-0000-0000-0000-000000000000}"/>
  <bookViews>
    <workbookView xWindow="0" yWindow="0" windowWidth="19200" windowHeight="6930" tabRatio="547" xr2:uid="{00000000-000D-0000-FFFF-FFFF00000000}"/>
  </bookViews>
  <sheets>
    <sheet name="so gehts" sheetId="16" r:id="rId1"/>
    <sheet name="TN-Liste_AEJ" sheetId="14" r:id="rId2"/>
    <sheet name="Antrag_AEJ" sheetId="8" r:id="rId3"/>
    <sheet name="Zuweisungsbescheid AEJ"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Antrag_AEJ!$A$1:$AC$91</definedName>
    <definedName name="_xlnm.Print_Area" localSheetId="0">'so gehts'!$A$1:$W$22</definedName>
    <definedName name="_xlnm.Print_Area" localSheetId="5">Stundenzettel!$A$1:$G$35</definedName>
    <definedName name="_xlnm.Print_Area" localSheetId="1">'TN-Liste_AEJ'!$A$1:$K$154</definedName>
    <definedName name="_xlnm.Print_Area" localSheetId="3">'Zuweisungsbescheid AEJ'!$A$1:$AE$54</definedName>
    <definedName name="_xlnm.Print_Titles" localSheetId="1">'TN-Liste_AEJ'!$1:$5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91029"/>
</workbook>
</file>

<file path=xl/calcChain.xml><?xml version="1.0" encoding="utf-8"?>
<calcChain xmlns="http://schemas.openxmlformats.org/spreadsheetml/2006/main">
  <c r="H4" i="8" l="1"/>
  <c r="O16" i="17" l="1"/>
  <c r="N16" i="17"/>
  <c r="L16" i="17"/>
  <c r="O12" i="17"/>
  <c r="N12" i="17"/>
  <c r="L12" i="17"/>
  <c r="AC24" i="8"/>
  <c r="AC25" i="8" s="1"/>
  <c r="AB24" i="8"/>
  <c r="Z24" i="8"/>
  <c r="AC16" i="8"/>
  <c r="AB16" i="8"/>
  <c r="Z16" i="8"/>
  <c r="N18" i="8"/>
  <c r="N17" i="8"/>
  <c r="N16" i="8"/>
  <c r="M18" i="8"/>
  <c r="M17" i="8"/>
  <c r="M16" i="8"/>
  <c r="K18" i="8"/>
  <c r="K17" i="8"/>
  <c r="K16" i="8"/>
  <c r="K24" i="8"/>
  <c r="N24" i="8"/>
  <c r="M24" i="8"/>
  <c r="F16" i="18"/>
  <c r="N19" i="8" l="1"/>
  <c r="M19" i="8"/>
  <c r="Z17" i="8"/>
  <c r="Z18" i="8" s="1"/>
  <c r="Z19" i="8" s="1"/>
  <c r="Z20" i="8" s="1"/>
  <c r="AC17" i="8"/>
  <c r="AC18" i="8" s="1"/>
  <c r="AC19" i="8" s="1"/>
  <c r="AC20" i="8" s="1"/>
  <c r="AB17" i="8"/>
  <c r="AB18" i="8" s="1"/>
  <c r="AB19" i="8" s="1"/>
  <c r="AB20" i="8" s="1"/>
  <c r="L13" i="17"/>
  <c r="L17" i="17"/>
  <c r="Z25" i="8"/>
  <c r="AA13" i="17" s="1"/>
  <c r="AD13" i="17"/>
  <c r="AB25" i="8"/>
  <c r="AC13" i="17" s="1"/>
  <c r="I13" i="8"/>
  <c r="I12" i="8"/>
  <c r="AC21" i="8" l="1"/>
  <c r="AD12" i="17" s="1"/>
  <c r="Z21" i="8"/>
  <c r="AB21" i="8"/>
  <c r="F17" i="18"/>
  <c r="F15" i="18"/>
  <c r="F13" i="18" l="1"/>
  <c r="G34" i="18"/>
  <c r="G35" i="18" s="1"/>
  <c r="L35" i="8"/>
  <c r="AA43" i="8" s="1"/>
  <c r="AA4" i="8" l="1"/>
  <c r="L31" i="17" l="1"/>
  <c r="B31" i="17"/>
  <c r="I5" i="17"/>
  <c r="AB23" i="17"/>
  <c r="AB24" i="17"/>
  <c r="AB25" i="17"/>
  <c r="AB26" i="17"/>
  <c r="AB27" i="17"/>
  <c r="AB28" i="17"/>
  <c r="AB29" i="17"/>
  <c r="AB22" i="17"/>
  <c r="AB21" i="17"/>
  <c r="V40" i="17"/>
  <c r="V39" i="17"/>
  <c r="G40" i="17"/>
  <c r="G39" i="17"/>
  <c r="L28" i="17"/>
  <c r="L29" i="17"/>
  <c r="L30" i="17"/>
  <c r="B28" i="17"/>
  <c r="B29" i="17"/>
  <c r="B30" i="17"/>
  <c r="L27" i="17"/>
  <c r="B27" i="17"/>
  <c r="L24" i="17"/>
  <c r="L22" i="17"/>
  <c r="L21" i="17"/>
  <c r="I9" i="17" l="1"/>
  <c r="I8" i="17"/>
  <c r="AA4" i="17"/>
  <c r="H4" i="17"/>
  <c r="I6" i="17"/>
  <c r="AB32" i="17"/>
  <c r="AB30" i="17"/>
  <c r="AA5" i="8" l="1"/>
  <c r="AA5" i="17" s="1"/>
  <c r="H6" i="8"/>
  <c r="AB29" i="8" l="1"/>
  <c r="AC17" i="17" s="1"/>
  <c r="AB28" i="8"/>
  <c r="AC16" i="17" s="1"/>
  <c r="V28" i="8"/>
  <c r="W16" i="17" s="1"/>
  <c r="K25" i="8"/>
  <c r="Y6" i="8" l="1"/>
  <c r="Z6" i="17" l="1"/>
  <c r="AA41" i="8"/>
  <c r="T12" i="8" l="1"/>
  <c r="AC12" i="17"/>
  <c r="AA12" i="17"/>
  <c r="T8" i="17" l="1"/>
  <c r="L34" i="8"/>
  <c r="L23" i="17" l="1"/>
  <c r="L33" i="17" s="1"/>
  <c r="L44" i="8"/>
  <c r="K19" i="8"/>
  <c r="T13" i="8"/>
  <c r="T9" i="17" s="1"/>
  <c r="AC8" i="8"/>
  <c r="AC9" i="8"/>
  <c r="AC10" i="8"/>
  <c r="AB31" i="17" l="1"/>
  <c r="AB33" i="17" s="1"/>
  <c r="AB34" i="17" s="1"/>
  <c r="K20" i="8"/>
  <c r="AA42" i="8"/>
  <c r="AA44" i="8" l="1"/>
  <c r="L47" i="8" l="1"/>
  <c r="X47" i="8" s="1"/>
  <c r="Z54" i="8" s="1"/>
  <c r="AA45" i="8"/>
  <c r="L36" i="17" l="1"/>
  <c r="Z3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Andrea Niebler Bezirksjugendring Mittelfranken</author>
  </authors>
  <commentList>
    <comment ref="H4" authorId="0" shapeId="0" xr:uid="{00000000-0006-0000-0200-000001000000}">
      <text>
        <r>
          <rPr>
            <sz val="8"/>
            <color indexed="81"/>
            <rFont val="Roboto"/>
          </rPr>
          <t>Kriterium für Vor- und Vollständigkeitsprüfung auf Richtigkeit.
Füllt sich über Teilnehmendenliste aus</t>
        </r>
      </text>
    </comment>
    <comment ref="AA4" authorId="0" shapeId="0" xr:uid="{00000000-0006-0000-0200-000002000000}">
      <text>
        <r>
          <rPr>
            <sz val="8"/>
            <color indexed="81"/>
            <rFont val="Roboto"/>
          </rPr>
          <t>Kriterium für Vor- und Vollständigkeitsprüfung auf Richtigkeit.
Füllt sich über Teilnehmendenliste aus.</t>
        </r>
      </text>
    </comment>
    <comment ref="H6" authorId="1" shapeId="0" xr:uid="{00000000-0006-0000-0200-000003000000}">
      <text>
        <r>
          <rPr>
            <sz val="8"/>
            <color indexed="81"/>
            <rFont val="Roboto"/>
          </rPr>
          <t>Kriterium für Vor- und Vollständigkeitsprüfung auf Richtigkeit.
Füllt sich über Teilnehmendenliste aus</t>
        </r>
      </text>
    </comment>
    <comment ref="I8" authorId="0" shapeId="0" xr:uid="{00000000-0006-0000-0200-000004000000}">
      <text>
        <r>
          <rPr>
            <sz val="8"/>
            <color indexed="81"/>
            <rFont val="Roboto"/>
          </rPr>
          <t>Kriterium für Vollständigkeits- und Vorprüfung auf Richtigkeit.
Mindestens eine Eingabe ist notwendig.</t>
        </r>
      </text>
    </comment>
    <comment ref="I12" authorId="0" shapeId="0" xr:uid="{00000000-0006-0000-0200-000005000000}">
      <text>
        <r>
          <rPr>
            <sz val="8"/>
            <color indexed="81"/>
            <rFont val="Roboto"/>
          </rPr>
          <t>Füllt sich über Teilnehmendenliste aus.</t>
        </r>
      </text>
    </comment>
    <comment ref="T12" authorId="0" shapeId="0" xr:uid="{00000000-0006-0000-0200-000006000000}">
      <text>
        <r>
          <rPr>
            <sz val="8"/>
            <color indexed="81"/>
            <rFont val="Roboto"/>
          </rPr>
          <t>Bei Beginn und Ende am gleichen Tag wird ein Tag berechnet. Ab einer Nacht wird als Minimum 1 Tag angegeben.</t>
        </r>
      </text>
    </comment>
    <comment ref="I13" authorId="0" shapeId="0" xr:uid="{00000000-0006-0000-0200-000007000000}">
      <text>
        <r>
          <rPr>
            <sz val="8"/>
            <color indexed="81"/>
            <rFont val="Roboto"/>
          </rPr>
          <t>Füllt sich über Teilnehmendenliste aus.</t>
        </r>
      </text>
    </comment>
    <comment ref="T13" authorId="0" shapeId="0" xr:uid="{00000000-0006-0000-0200-000008000000}">
      <text>
        <r>
          <rPr>
            <sz val="8"/>
            <color indexed="81"/>
            <rFont val="Roboto"/>
          </rPr>
          <t>Minimale Soll-Zeitstunden basierend auf der minimalen Dauer in Tagen.</t>
        </r>
      </text>
    </comment>
    <comment ref="B15" authorId="0" shapeId="0" xr:uid="{00000000-0006-0000-0200-000009000000}">
      <text>
        <r>
          <rPr>
            <sz val="8"/>
            <color indexed="81"/>
            <rFont val="Roboto"/>
          </rPr>
          <t>Füllt sich über Teilnehmendenliste aus.</t>
        </r>
      </text>
    </comment>
    <comment ref="L33" authorId="0" shapeId="0" xr:uid="{00000000-0006-0000-0200-00000A000000}">
      <text>
        <r>
          <rPr>
            <sz val="8"/>
            <color indexed="81"/>
            <rFont val="Roboto"/>
          </rPr>
          <t xml:space="preserve">Freiwillige (d.h. unentgeltliche) Arbeitsleistungen sind durch Stundenzettel nachzuweisen. </t>
        </r>
      </text>
    </comment>
    <comment ref="B35" authorId="1" shapeId="0" xr:uid="{00000000-0006-0000-0200-00000B000000}">
      <text>
        <r>
          <rPr>
            <sz val="8"/>
            <color indexed="81"/>
            <rFont val="Roboto"/>
          </rPr>
          <t xml:space="preserve">Unentgeltliche Sachleistungen sind bis zur Höhe von 80 % der angemessenen Unternehmerpreise zuwendungsfähig. </t>
        </r>
      </text>
    </comment>
    <comment ref="I35" authorId="1" shapeId="0" xr:uid="{00000000-0006-0000-0200-00000C000000}">
      <text>
        <r>
          <rPr>
            <sz val="8"/>
            <color indexed="81"/>
            <rFont val="Roboto"/>
          </rPr>
          <t>hier bitte den Betrag (€) der tatsächlichen unentgeltlichen Sachleistungen eintragen - die förderfähigen 80 % werden bei p) Ausgaben (Zeile 43) übernommen</t>
        </r>
      </text>
    </comment>
    <comment ref="AA43" authorId="1" shapeId="0" xr:uid="{00000000-0006-0000-0200-00000D000000}">
      <text>
        <r>
          <rPr>
            <sz val="8"/>
            <color indexed="81"/>
            <rFont val="Roboto"/>
          </rPr>
          <t>da unentgeltliche Sachleistungen nur bis zur Höhe von 80 % der angemessenen Unternehmerpreise zuwendungsfähig sind, werden hier nur 80 % von o) Einnahmen (Zeile 35) übernommen.</t>
        </r>
      </text>
    </comment>
    <comment ref="L47" authorId="0" shapeId="0" xr:uid="{00000000-0006-0000-0200-00000E000000}">
      <text>
        <r>
          <rPr>
            <sz val="8"/>
            <color indexed="81"/>
            <rFont val="Roboto"/>
          </rPr>
          <t>Muss größer 0 sein, ansonsten ist die Maßnahme nicht förderfähig.</t>
        </r>
      </text>
    </comment>
    <comment ref="X47" authorId="0" shapeId="0" xr:uid="{00000000-0006-0000-0200-00000F00000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 Bei Cent-Beträgen wird auf ganze Euro abgerundet.</t>
        </r>
      </text>
    </comment>
    <comment ref="F50" authorId="1" shapeId="0" xr:uid="{00000000-0006-0000-0200-000010000000}">
      <text>
        <r>
          <rPr>
            <sz val="8"/>
            <color indexed="81"/>
            <rFont val="Roboto"/>
          </rPr>
          <t>Kriterium für Vor- und Vollständigkeitsprüfung auf Richtigkeit.</t>
        </r>
      </text>
    </comment>
    <comment ref="F51" authorId="0" shapeId="0" xr:uid="{00000000-0006-0000-0200-000011000000}">
      <text>
        <r>
          <rPr>
            <sz val="8"/>
            <color indexed="81"/>
            <rFont val="Roboto"/>
          </rPr>
          <t>Kriterium für Vor- und Vollständigkeitsprüfung auf Richtigkeit.</t>
        </r>
      </text>
    </comment>
    <comment ref="B53" authorId="0" shapeId="0" xr:uid="{00000000-0006-0000-0200-000012000000}">
      <text>
        <r>
          <rPr>
            <sz val="8"/>
            <color indexed="81"/>
            <rFont val="Roboto"/>
          </rPr>
          <t>Kriterien für Vor- und Vollständigkeits-prüfung auf Richtigkeit, wobei s), t) u. u) optional sind.</t>
        </r>
      </text>
    </comment>
    <comment ref="A57" authorId="1" shapeId="0" xr:uid="{00000000-0006-0000-0200-000013000000}">
      <text>
        <r>
          <rPr>
            <sz val="8"/>
            <color indexed="81"/>
            <rFont val="Roboto"/>
          </rPr>
          <t>freiwillige (d.h. unentgeltliche) Arbeitsleistungen sind durch Stundenzettel nachzuweisen; vgl. o) Einnahmen (Zeile 33)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Niebler Bezirksjugendring Mittelfranken</author>
    <author>Christian Heilmeier</author>
  </authors>
  <commentList>
    <comment ref="B1" authorId="0" shapeId="0" xr:uid="{00000000-0006-0000-0500-00000100000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shapeId="0" xr:uid="{00000000-0006-0000-0500-000002000000}">
      <text>
        <r>
          <rPr>
            <sz val="8"/>
            <color indexed="81"/>
            <rFont val="Roboto"/>
          </rPr>
          <t>Füllt sich über Teilnehmendenliste aus.</t>
        </r>
      </text>
    </comment>
    <comment ref="F15" authorId="0" shapeId="0" xr:uid="{00000000-0006-0000-0500-000003000000}">
      <text>
        <r>
          <rPr>
            <sz val="8"/>
            <color indexed="81"/>
            <rFont val="Roboto"/>
          </rPr>
          <t>Füllt sich über Teilnehmendenliste aus.</t>
        </r>
      </text>
    </comment>
    <comment ref="F16" authorId="1" shapeId="0" xr:uid="{00000000-0006-0000-0500-000004000000}">
      <text>
        <r>
          <rPr>
            <sz val="8"/>
            <color indexed="81"/>
            <rFont val="Roboto"/>
          </rPr>
          <t>Füllt sich über Teilnehmendenliste aus.</t>
        </r>
      </text>
    </comment>
    <comment ref="F17" authorId="1" shapeId="0" xr:uid="{00000000-0006-0000-0500-000005000000}">
      <text>
        <r>
          <rPr>
            <sz val="8"/>
            <color indexed="81"/>
            <rFont val="Roboto"/>
          </rPr>
          <t>Füllt sich über Teilnehmendenliste aus.</t>
        </r>
      </text>
    </comment>
  </commentList>
</comments>
</file>

<file path=xl/sharedStrings.xml><?xml version="1.0" encoding="utf-8"?>
<sst xmlns="http://schemas.openxmlformats.org/spreadsheetml/2006/main" count="501" uniqueCount="345">
  <si>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</si>
  <si>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</si>
  <si>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</si>
  <si>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</si>
  <si>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</si>
  <si>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</si>
  <si>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</si>
  <si>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</si>
  <si>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</si>
  <si>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</si>
  <si>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</si>
  <si>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</si>
  <si>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</si>
  <si>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</si>
  <si>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</si>
  <si>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</si>
  <si>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</si>
  <si>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</si>
  <si>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</si>
  <si>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</si>
  <si>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</si>
  <si>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</si>
  <si>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</si>
  <si>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</si>
  <si>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</si>
  <si>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</si>
  <si>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</si>
  <si>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</si>
  <si>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</si>
  <si>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</si>
  <si>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</si>
  <si>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</si>
  <si>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</si>
  <si>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</si>
  <si>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</si>
  <si>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</si>
  <si>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</si>
  <si>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</si>
  <si>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</si>
  <si>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</si>
  <si>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</si>
  <si>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</si>
  <si>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</si>
  <si>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</si>
  <si>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</si>
  <si>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</si>
  <si>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</si>
  <si>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</si>
  <si>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</si>
  <si>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</si>
  <si>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15 bis unter 18 Jahre</t>
  </si>
  <si>
    <t>Teilnehmende 18 bis unter 27 Jahre</t>
  </si>
  <si>
    <t>Teilnehmende 27 Jahre und älter</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</si>
  <si>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</si>
  <si>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</si>
  <si>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</si>
  <si>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</si>
  <si>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</si>
  <si>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</si>
  <si>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</si>
  <si>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</si>
  <si>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</si>
  <si>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</si>
  <si>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</si>
  <si>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</si>
  <si>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</si>
  <si>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</si>
  <si>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</si>
  <si>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</si>
  <si>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</si>
  <si>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</si>
  <si>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</si>
  <si>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</si>
  <si>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</si>
  <si>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</si>
  <si>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</si>
  <si>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</si>
  <si>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</si>
  <si>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</si>
  <si>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</si>
  <si>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</si>
  <si>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</si>
  <si>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</si>
  <si>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</si>
  <si>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</si>
  <si>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</si>
  <si>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</si>
  <si>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</si>
  <si>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</si>
  <si>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</si>
  <si>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</si>
  <si>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</si>
  <si>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</si>
  <si>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</si>
  <si>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</si>
  <si>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</si>
  <si>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</si>
  <si>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</si>
  <si>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</si>
  <si>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</si>
  <si>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</si>
  <si>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</si>
  <si>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</si>
  <si>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</si>
  <si>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zugeteilt.</t>
  </si>
  <si>
    <t>Datum</t>
  </si>
  <si>
    <t>Unterschrift</t>
  </si>
  <si>
    <t>Hinweis für den Antragsteller:</t>
  </si>
  <si>
    <t>/</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</si>
  <si>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</si>
  <si>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</si>
  <si>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</si>
  <si>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</si>
  <si>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</si>
  <si>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</si>
  <si>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</si>
  <si>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</si>
  <si>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</si>
  <si>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</si>
  <si>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</si>
  <si>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</si>
  <si>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</si>
  <si>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</si>
  <si>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</si>
  <si>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</si>
  <si>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</si>
  <si>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</si>
  <si>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</si>
  <si>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</si>
  <si>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</si>
  <si>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</si>
  <si>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</si>
  <si>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</si>
  <si>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</si>
  <si>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</si>
  <si>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</si>
  <si>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</si>
  <si>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</si>
  <si>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</si>
  <si>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</si>
  <si>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</si>
  <si>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</si>
  <si>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</si>
  <si>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</si>
  <si>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</si>
  <si>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</si>
  <si>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</si>
  <si>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</si>
  <si>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</si>
  <si>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</si>
  <si>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</si>
  <si>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</si>
  <si>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</si>
  <si>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</si>
  <si>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</si>
  <si>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</si>
  <si>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</si>
  <si>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</si>
  <si>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</si>
  <si>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</si>
  <si>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</si>
  <si>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</si>
  <si>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</si>
  <si>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</si>
  <si>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</si>
  <si>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</si>
  <si>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</si>
  <si>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</si>
  <si>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</si>
  <si>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</si>
  <si>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</si>
  <si>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</si>
  <si>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</si>
  <si>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</si>
  <si>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</si>
  <si>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</si>
  <si>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EA</t>
  </si>
  <si>
    <t>HA</t>
  </si>
  <si>
    <t>HO</t>
  </si>
  <si>
    <t>PR</t>
  </si>
  <si>
    <t>SO</t>
  </si>
  <si>
    <t>Kennzeichen:</t>
  </si>
  <si>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</si>
  <si>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</si>
  <si>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</si>
  <si>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</si>
  <si>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</si>
  <si>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</si>
  <si>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</si>
  <si>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</si>
  <si>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</si>
  <si>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</si>
  <si>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</si>
  <si>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</si>
  <si>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</si>
  <si>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</si>
  <si>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</si>
  <si>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</si>
  <si>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</si>
  <si>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</si>
  <si>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</si>
  <si>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</si>
  <si>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</si>
  <si>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</si>
  <si>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</si>
  <si>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</si>
  <si>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</si>
  <si>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</si>
  <si>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</si>
  <si>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</si>
  <si>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</si>
  <si>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</si>
  <si>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</si>
  <si>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</si>
  <si>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</si>
  <si>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</si>
  <si>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</si>
  <si>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</si>
  <si>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</si>
  <si>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</si>
  <si>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</si>
  <si>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</si>
  <si>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</si>
  <si>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</si>
  <si>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</si>
  <si>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</si>
  <si>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</si>
  <si>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Zwischensumme</t>
  </si>
  <si>
    <t>Referierende/
pädagogisch tätige Personen</t>
  </si>
  <si>
    <t>B. Teilnehmende</t>
  </si>
  <si>
    <t>A. Referierende/verantwortliche Personen</t>
  </si>
  <si>
    <t>PLZ</t>
  </si>
  <si>
    <t>Wohnort</t>
  </si>
  <si>
    <t>Zuname</t>
  </si>
  <si>
    <t>Vorname</t>
  </si>
  <si>
    <t>ehrenamtlich/pädagogisch tätige Personen</t>
  </si>
  <si>
    <t>haupt-/nebenberuflich tätige Personen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</si>
  <si>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</si>
  <si>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</si>
  <si>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</si>
  <si>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</si>
  <si>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</si>
  <si>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</si>
  <si>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</si>
  <si>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</si>
  <si>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</si>
  <si>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</si>
  <si>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t>Einladung in einem druckbaren Format</t>
  </si>
  <si>
    <r>
      <t xml:space="preserve">Dauer </t>
    </r>
    <r>
      <rPr>
        <sz val="8"/>
        <color theme="1"/>
        <rFont val="Roboto"/>
      </rPr>
      <t>(mind. 1, max. 14 Tage)</t>
    </r>
  </si>
  <si>
    <r>
      <t xml:space="preserve">Soll-Zeitstunden </t>
    </r>
    <r>
      <rPr>
        <sz val="8"/>
        <color theme="1"/>
        <rFont val="Roboto"/>
      </rPr>
      <t>(mind. 6/Tag)</t>
    </r>
  </si>
  <si>
    <t>70 % von Gesamtausgaben</t>
  </si>
  <si>
    <t>Gesamtausgaben</t>
  </si>
  <si>
    <t>Gesamteinnahmen</t>
  </si>
  <si>
    <t>Teilnehmendengebühren gesamt</t>
  </si>
  <si>
    <t>freiwillige Arbeitsleistungen (Std.)</t>
  </si>
  <si>
    <t>Betrag verrechnet mit Stundensatz:</t>
  </si>
  <si>
    <t>unentgeltliche Sachleistung (Euro)</t>
  </si>
  <si>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</si>
  <si>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</si>
  <si>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</si>
  <si>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</si>
  <si>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</si>
  <si>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</si>
  <si>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Bitte keine Veränderungen am Formular vornehmen!</t>
  </si>
  <si>
    <t>zur Teilnehmendenliste (Blatt "TN-Liste AEJ"):</t>
  </si>
  <si>
    <t xml:space="preserve">Alle anderen Felder sind gesperrt (das Blatt "Auszahlungsbescheid AEJ" ganz). </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</si>
  <si>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</si>
  <si>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</si>
  <si>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</si>
  <si>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</si>
  <si>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</si>
  <si>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</si>
  <si>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</si>
  <si>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</si>
  <si>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</si>
  <si>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</si>
  <si>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</si>
  <si>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</si>
  <si>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</si>
  <si>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</si>
  <si>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</si>
  <si>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</si>
  <si>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</si>
  <si>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</si>
  <si>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</si>
  <si>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</si>
  <si>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</si>
  <si>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</si>
  <si>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</si>
  <si>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</si>
  <si>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</si>
  <si>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</si>
  <si>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</si>
  <si>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</si>
  <si>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</si>
  <si>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</si>
  <si>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</si>
  <si>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</si>
  <si>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</si>
  <si>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</si>
  <si>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Die relevanten Felder sind gelb hinterlegt.</t>
  </si>
  <si>
    <r>
      <t>Nur</t>
    </r>
    <r>
      <rPr>
        <sz val="12"/>
        <color theme="1"/>
        <rFont val="Roboto"/>
      </rPr>
      <t xml:space="preserve"> auf dem Blatt </t>
    </r>
    <r>
      <rPr>
        <b/>
        <sz val="12"/>
        <color theme="1"/>
        <rFont val="Roboto"/>
      </rPr>
      <t>"Antrag AEJ"</t>
    </r>
    <r>
      <rPr>
        <sz val="12"/>
        <color theme="1"/>
        <rFont val="Roboto"/>
      </rPr>
      <t xml:space="preserve"> und der Teilnehmendenliste </t>
    </r>
    <r>
      <rPr>
        <b/>
        <sz val="12"/>
        <color theme="1"/>
        <rFont val="Roboto"/>
      </rPr>
      <t>"TN-Liste AEJ"</t>
    </r>
    <r>
      <rPr>
        <sz val="12"/>
        <color theme="1"/>
        <rFont val="Roboto"/>
      </rPr>
      <t xml:space="preserve"> 
können am Rechner Eintragungen gemacht werden. </t>
    </r>
  </si>
  <si>
    <t>i)</t>
  </si>
  <si>
    <t xml:space="preserve">m) </t>
  </si>
  <si>
    <t>freiwillige Arbeitsleistung</t>
  </si>
  <si>
    <t>Ausgaben gesamt</t>
  </si>
  <si>
    <t>PLZ und Ort des Antragstellers:</t>
  </si>
  <si>
    <t>PLZ und Ort der Maßnahme:</t>
  </si>
  <si>
    <r>
      <t>Die xlsx.-Formulare (</t>
    </r>
    <r>
      <rPr>
        <b/>
        <sz val="12"/>
        <color theme="1"/>
        <rFont val="Roboto"/>
      </rPr>
      <t>"TN-Liste AEJ"</t>
    </r>
    <r>
      <rPr>
        <sz val="12"/>
        <color theme="1"/>
        <rFont val="Roboto"/>
      </rPr>
      <t xml:space="preserve"> und</t>
    </r>
    <r>
      <rPr>
        <b/>
        <sz val="12"/>
        <color theme="1"/>
        <rFont val="Roboto"/>
      </rPr>
      <t xml:space="preserve"> "Antrag AEJ" und nach Bedarf "Stundenzettel"</t>
    </r>
    <r>
      <rPr>
        <sz val="12"/>
        <color theme="1"/>
        <rFont val="Roboto"/>
      </rPr>
      <t>) am Rechner ausfüllen und</t>
    </r>
  </si>
  <si>
    <t>Beginn (tt.mm.jj)</t>
  </si>
  <si>
    <t>80% unentgeltliche Sachleistung (Euro)</t>
  </si>
  <si>
    <r>
      <t xml:space="preserve">Stundenzettel </t>
    </r>
    <r>
      <rPr>
        <sz val="11"/>
        <color theme="1"/>
        <rFont val="Roboto"/>
      </rPr>
      <t>(freiwillige Arbeitsleistungen)</t>
    </r>
  </si>
  <si>
    <t>zum Antrag</t>
  </si>
  <si>
    <t>AEJ</t>
  </si>
  <si>
    <t>AEJ kurz</t>
  </si>
  <si>
    <t>JBM</t>
  </si>
  <si>
    <t>JBM gr.TNK</t>
  </si>
  <si>
    <t>Ende (tt.mm.jj)</t>
  </si>
  <si>
    <t>Name</t>
  </si>
  <si>
    <t>Art der Arbeitsleistung (Stichworte)</t>
  </si>
  <si>
    <t>geleistete Stunden</t>
  </si>
  <si>
    <t xml:space="preserve">Summe Stunden: </t>
  </si>
  <si>
    <t>bis unter 45 Jahre</t>
  </si>
  <si>
    <t>Stundenzettel zu o)</t>
  </si>
  <si>
    <t>der tatsächliche zeitliche Ablauf</t>
  </si>
  <si>
    <t>So geht's !</t>
  </si>
  <si>
    <t>KJR/SJR</t>
  </si>
  <si>
    <t>unserer Datenschutzerklärung.</t>
  </si>
  <si>
    <t>Mindestanzahl der förderfähigen Personen wurde erreicht:</t>
  </si>
  <si>
    <t>Soll-Zeitstunden wurden erreicht:</t>
  </si>
  <si>
    <t>d</t>
  </si>
  <si>
    <t xml:space="preserve">Summe zuwendungsfähiger Betrag (12,15 € / Std.): </t>
  </si>
  <si>
    <t>Förderung der Aus- und Fortbildung von ehrenamtlichen Jugendleiter:innen (AEJ) 
aus Mitteln des Kinder- und Jugendprogramms der Bayerischen Staatsregierung</t>
  </si>
  <si>
    <t>vom Bezirksjugendring Oberfranken auszufüllen:</t>
  </si>
  <si>
    <t>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Oberfranken sind berechtigt, die Verwendung der Zuwendung an Ort und Stelle nachzuprüfen.
Die Belege werden fünf Jahre nach Durchführung der Maßnahme zum Zwecke einer möglichen Nachprüfung aufbewahrt.</t>
  </si>
  <si>
    <r>
      <t xml:space="preserve">Vor-/Zuname </t>
    </r>
    <r>
      <rPr>
        <sz val="8"/>
        <color theme="1"/>
        <rFont val="Roboto"/>
      </rPr>
      <t>Ansprechpartner:in</t>
    </r>
  </si>
  <si>
    <t>Mitarbeiter:innen gesamt Σ</t>
  </si>
  <si>
    <t>Praktikant:innen</t>
  </si>
  <si>
    <t>Bearbeitungsnummer des 
Bezirksjugendring Oberfranken:</t>
  </si>
  <si>
    <t xml:space="preserve"> </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</si>
  <si>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</si>
  <si>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Hinweise zum Umgang mit personenbezogenen Daten des Bezirksjugendrings Oberfranken entnehmen Sie bitte</t>
  </si>
  <si>
    <r>
      <t>spätestens acht Wochen nach Beendigung der Maßnahme zusammen mit dem Blatt "</t>
    </r>
    <r>
      <rPr>
        <b/>
        <sz val="12"/>
        <color theme="1"/>
        <rFont val="Roboto"/>
      </rPr>
      <t>Zuweisungsbescheid AEJ"</t>
    </r>
    <r>
      <rPr>
        <sz val="12"/>
        <color theme="1"/>
        <rFont val="Roboto"/>
      </rPr>
      <t xml:space="preserve"> und allen weiteren Unterlagen (Einladung/Ausschreibung, Bericht, ggf. Stundenzettel) digital an </t>
    </r>
    <r>
      <rPr>
        <b/>
        <sz val="12"/>
        <color rgb="FF0070C0"/>
        <rFont val="Roboto"/>
      </rPr>
      <t>info@bezirksjugendring-oberfranken.de</t>
    </r>
    <r>
      <rPr>
        <sz val="12"/>
        <color theme="1"/>
        <rFont val="Roboto"/>
      </rPr>
      <t xml:space="preserve"> senden.</t>
    </r>
  </si>
  <si>
    <r>
      <t xml:space="preserve">Das Antragsformular </t>
    </r>
    <r>
      <rPr>
        <b/>
        <sz val="12"/>
        <color theme="1"/>
        <rFont val="Roboto"/>
      </rPr>
      <t>("Antrag AEJ")</t>
    </r>
    <r>
      <rPr>
        <sz val="12"/>
        <color theme="1"/>
        <rFont val="Roboto"/>
      </rPr>
      <t xml:space="preserve"> mit der Originalunterschrift zusätzlich per Post an den 
         Bezirksjugendring Oberfranken
         Opernstraße 5
         95444 Bayreuth
 schicken.</t>
    </r>
  </si>
  <si>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männlich/weiblich/divers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</si>
</sst>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55">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b/>
      <sz val="11"/>
      <color theme="1" tint="0.34998626667073579"/>
      <name val="Roboto"/>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i/>
      <sz val="13"/>
      <color theme="1"/>
      <name val="Roboto"/>
    </font>
    <font>
      <i/>
      <sz val="12"/>
      <color theme="1"/>
      <name val="Roboto"/>
    </font>
    <font>
      <sz val="26"/>
      <color theme="1"/>
      <name val="Roboto"/>
    </font>
    <font>
      <sz val="18"/>
      <color theme="1"/>
      <name val="Roboto"/>
    </font>
    <font>
      <sz val="20"/>
      <color theme="1"/>
      <name val="Roboto"/>
    </font>
    <font>
      <u/>
      <sz val="11"/>
      <color theme="10"/>
      <name val="Calibri"/>
      <family val="2"/>
      <scheme val="minor"/>
    </font>
    <font>
      <sz val="8"/>
      <name val="Roboto"/>
    </font>
    <font>
      <u/>
      <sz val="11"/>
      <color theme="10"/>
      <name val="Arial"/>
      <family val="2"/>
    </font>
    <font>
      <b/>
      <sz val="12"/>
      <color rgb="FF0070C0"/>
      <name val="Roboto"/>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auto="1"/>
      </right>
      <top/>
      <bottom style="thin">
        <color auto="1"/>
      </bottom>
      <diagonal/>
    </border>
    <border>
      <left style="thin">
        <color indexed="64"/>
      </left>
      <right/>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
      <left/>
      <right style="hair">
        <color indexed="64"/>
      </right>
      <top style="medium">
        <color indexed="64"/>
      </top>
      <bottom/>
      <diagonal/>
    </border>
  </borders>
  <cellStyleXfs count="9">
    <xf numFmtId="0" fontId="0" fillId="0" borderId="0">
      <protection locked="0"/>
    </xf>
    <xf numFmtId="0" fontId="1" fillId="0" borderId="0"/>
    <xf numFmtId="9" fontId="27" fillId="0" borderId="0" applyFont="0" applyFill="0" applyBorder="0" applyAlignment="0" applyProtection="0"/>
    <xf numFmtId="0" fontId="27" fillId="0" borderId="0">
      <protection locked="0"/>
    </xf>
    <xf numFmtId="0" fontId="28" fillId="0" borderId="0"/>
    <xf numFmtId="0" fontId="28" fillId="0" borderId="0"/>
    <xf numFmtId="0" fontId="28" fillId="0" borderId="0"/>
    <xf numFmtId="0" fontId="28" fillId="0" borderId="0"/>
    <xf numFmtId="0" fontId="51" fillId="0" borderId="0" applyNumberFormat="0" applyFill="0" applyBorder="0" applyAlignment="0" applyProtection="0">
      <protection locked="0"/>
    </xf>
  </cellStyleXfs>
  <cellXfs count="492">
    <xf numFmtId="0" fontId="0" fillId="0" borderId="0" xfId="0">
      <protection locked="0"/>
    </xf>
    <xf numFmtId="0" fontId="9" fillId="4" borderId="0" xfId="0" applyFont="1" applyFill="1" applyProtection="1"/>
    <xf numFmtId="0" fontId="4" fillId="4" borderId="0" xfId="0" applyFont="1" applyFill="1" applyProtection="1"/>
    <xf numFmtId="0" fontId="10" fillId="4" borderId="0" xfId="0" applyFont="1" applyFill="1" applyProtection="1"/>
    <xf numFmtId="0" fontId="4" fillId="4" borderId="0" xfId="0" applyFont="1" applyFill="1" applyAlignment="1" applyProtection="1">
      <alignment vertical="center"/>
    </xf>
    <xf numFmtId="0" fontId="9" fillId="4" borderId="0" xfId="0" applyFont="1" applyFill="1" applyAlignment="1" applyProtection="1">
      <alignment vertical="center"/>
    </xf>
    <xf numFmtId="0" fontId="9" fillId="4" borderId="0" xfId="0" applyFont="1" applyFill="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Alignment="1" applyProtection="1">
      <alignment horizontal="left" vertical="center"/>
    </xf>
    <xf numFmtId="0" fontId="4" fillId="4"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Alignment="1" applyProtection="1">
      <alignment horizontal="center"/>
    </xf>
    <xf numFmtId="0" fontId="11"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9" fillId="4" borderId="0" xfId="0" applyFont="1" applyFill="1" applyAlignment="1" applyProtection="1">
      <alignment horizontal="right"/>
    </xf>
    <xf numFmtId="0" fontId="4" fillId="4" borderId="0" xfId="0" applyFont="1" applyFill="1" applyAlignment="1">
      <alignment vertical="center"/>
      <protection locked="0"/>
    </xf>
    <xf numFmtId="167" fontId="4" fillId="5" borderId="0" xfId="0" applyNumberFormat="1" applyFont="1" applyFill="1">
      <protection locked="0"/>
    </xf>
    <xf numFmtId="0" fontId="4" fillId="5" borderId="10" xfId="0" applyFont="1" applyFill="1" applyBorder="1" applyAlignment="1">
      <alignment vertical="center" wrapText="1"/>
      <protection locked="0"/>
    </xf>
    <xf numFmtId="0" fontId="4" fillId="5" borderId="3" xfId="0" applyFont="1" applyFill="1" applyBorder="1" applyAlignment="1">
      <alignment horizontal="center" vertical="center" wrapText="1"/>
      <protection locked="0"/>
    </xf>
    <xf numFmtId="0" fontId="4" fillId="5" borderId="10" xfId="0" applyFont="1" applyFill="1" applyBorder="1" applyAlignment="1">
      <alignment horizontal="center" vertical="center" wrapText="1"/>
      <protection locked="0"/>
    </xf>
    <xf numFmtId="0" fontId="4" fillId="5" borderId="11" xfId="0" applyFont="1" applyFill="1" applyBorder="1" applyAlignment="1">
      <alignment horizontal="center" vertical="center" wrapText="1"/>
      <protection locked="0"/>
    </xf>
    <xf numFmtId="0" fontId="4" fillId="5" borderId="3" xfId="0" applyFont="1" applyFill="1" applyBorder="1" applyAlignment="1">
      <alignment horizontal="center" vertical="center"/>
      <protection locked="0"/>
    </xf>
    <xf numFmtId="0" fontId="4" fillId="5" borderId="10" xfId="0" applyFont="1" applyFill="1" applyBorder="1" applyAlignment="1">
      <alignment horizontal="center" vertical="center"/>
      <protection locked="0"/>
    </xf>
    <xf numFmtId="0" fontId="4" fillId="4" borderId="0" xfId="0" applyFont="1" applyFill="1">
      <protection locked="0"/>
    </xf>
    <xf numFmtId="0" fontId="4" fillId="4" borderId="0" xfId="0" applyFont="1" applyFill="1" applyAlignment="1">
      <alignment horizontal="center"/>
      <protection locked="0"/>
    </xf>
    <xf numFmtId="0" fontId="11" fillId="4" borderId="3" xfId="0" applyFont="1" applyFill="1" applyBorder="1" applyAlignment="1" applyProtection="1">
      <alignment horizontal="center" vertical="center"/>
    </xf>
    <xf numFmtId="0" fontId="16" fillId="4" borderId="0" xfId="0" applyFont="1" applyFill="1" applyAlignment="1" applyProtection="1">
      <alignment horizontal="center"/>
    </xf>
    <xf numFmtId="0" fontId="16" fillId="4" borderId="0" xfId="0" applyFont="1" applyFill="1" applyProtection="1"/>
    <xf numFmtId="0" fontId="24" fillId="4" borderId="0" xfId="0" applyFont="1" applyFill="1" applyAlignment="1" applyProtection="1">
      <alignment horizontal="right"/>
    </xf>
    <xf numFmtId="0" fontId="4" fillId="4" borderId="17" xfId="0" applyFont="1" applyFill="1" applyBorder="1" applyAlignment="1" applyProtection="1">
      <alignment horizontal="left"/>
    </xf>
    <xf numFmtId="0" fontId="16" fillId="4" borderId="0" xfId="0" applyFont="1" applyFill="1" applyAlignment="1" applyProtection="1">
      <alignment horizontal="center" vertical="top"/>
    </xf>
    <xf numFmtId="0" fontId="16" fillId="4" borderId="0" xfId="0" applyFont="1" applyFill="1" applyAlignment="1" applyProtection="1">
      <alignment horizontal="right" vertical="top"/>
    </xf>
    <xf numFmtId="0" fontId="4" fillId="4" borderId="0" xfId="0" applyFont="1" applyFill="1" applyAlignment="1" applyProtection="1">
      <alignment vertical="top"/>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4" fillId="4" borderId="0" xfId="0" applyFont="1" applyFill="1" applyAlignment="1" applyProtection="1">
      <alignment horizontal="right" vertical="top"/>
    </xf>
    <xf numFmtId="0" fontId="16" fillId="4" borderId="16" xfId="0" applyFont="1" applyFill="1" applyBorder="1" applyProtection="1"/>
    <xf numFmtId="0" fontId="16" fillId="5" borderId="12" xfId="0" applyFont="1" applyFill="1" applyBorder="1" applyAlignment="1" applyProtection="1">
      <alignment vertical="center"/>
    </xf>
    <xf numFmtId="0" fontId="16" fillId="5" borderId="0" xfId="0" applyFont="1" applyFill="1" applyProtection="1"/>
    <xf numFmtId="0" fontId="20" fillId="5" borderId="0" xfId="0" applyFont="1" applyFill="1" applyProtection="1"/>
    <xf numFmtId="0" fontId="16" fillId="5" borderId="8" xfId="0" applyFont="1" applyFill="1" applyBorder="1" applyAlignment="1" applyProtection="1">
      <alignment vertical="top"/>
    </xf>
    <xf numFmtId="0" fontId="16" fillId="5" borderId="2" xfId="0" applyFont="1" applyFill="1" applyBorder="1" applyAlignment="1" applyProtection="1">
      <alignment vertical="top"/>
    </xf>
    <xf numFmtId="0" fontId="20" fillId="5" borderId="2" xfId="0" applyFont="1" applyFill="1" applyBorder="1" applyAlignment="1" applyProtection="1">
      <alignment vertical="top"/>
    </xf>
    <xf numFmtId="0" fontId="20" fillId="5" borderId="9" xfId="0" applyFont="1" applyFill="1" applyBorder="1" applyAlignment="1" applyProtection="1">
      <alignment vertical="top"/>
    </xf>
    <xf numFmtId="0" fontId="16" fillId="5" borderId="4" xfId="0" applyFont="1" applyFill="1" applyBorder="1" applyProtection="1"/>
    <xf numFmtId="0" fontId="4" fillId="5" borderId="5" xfId="0" applyFont="1" applyFill="1" applyBorder="1" applyAlignment="1" applyProtection="1">
      <alignment horizontal="left"/>
    </xf>
    <xf numFmtId="0" fontId="15" fillId="5" borderId="5" xfId="0" applyFont="1" applyFill="1" applyBorder="1" applyAlignment="1" applyProtection="1">
      <alignment horizontal="left"/>
    </xf>
    <xf numFmtId="0" fontId="16" fillId="5" borderId="12" xfId="0" applyFont="1" applyFill="1" applyBorder="1" applyAlignment="1" applyProtection="1">
      <alignment vertical="top"/>
    </xf>
    <xf numFmtId="0" fontId="4" fillId="5" borderId="0" xfId="0" applyFont="1" applyFill="1" applyAlignment="1" applyProtection="1">
      <alignment vertical="center"/>
    </xf>
    <xf numFmtId="0" fontId="16" fillId="5" borderId="0" xfId="0" applyFont="1" applyFill="1" applyAlignment="1" applyProtection="1">
      <alignment vertical="center"/>
    </xf>
    <xf numFmtId="0" fontId="20" fillId="5" borderId="0" xfId="0" applyFont="1" applyFill="1" applyAlignment="1" applyProtection="1">
      <alignment vertical="center"/>
    </xf>
    <xf numFmtId="0" fontId="4" fillId="5" borderId="0" xfId="0" applyFont="1" applyFill="1" applyAlignment="1" applyProtection="1">
      <alignment vertical="top"/>
    </xf>
    <xf numFmtId="0" fontId="16" fillId="5" borderId="0" xfId="0" applyFont="1" applyFill="1" applyAlignment="1" applyProtection="1">
      <alignment vertical="top"/>
    </xf>
    <xf numFmtId="0" fontId="20" fillId="5" borderId="0" xfId="0" applyFont="1" applyFill="1" applyAlignment="1" applyProtection="1">
      <alignment vertical="top"/>
    </xf>
    <xf numFmtId="0" fontId="4" fillId="5" borderId="2" xfId="0" applyFont="1" applyFill="1" applyBorder="1" applyAlignment="1" applyProtection="1">
      <alignment vertical="top"/>
    </xf>
    <xf numFmtId="0" fontId="20" fillId="5" borderId="13" xfId="0" applyFont="1" applyFill="1" applyBorder="1" applyAlignment="1">
      <alignment vertical="top"/>
      <protection locked="0"/>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16" fillId="4" borderId="0" xfId="0" applyFont="1" applyFill="1" applyAlignment="1" applyProtection="1">
      <alignment horizontal="left" vertical="center"/>
    </xf>
    <xf numFmtId="0" fontId="16" fillId="4" borderId="0" xfId="0" applyFont="1" applyFill="1" applyAlignment="1" applyProtection="1">
      <alignment vertical="center"/>
    </xf>
    <xf numFmtId="0" fontId="21" fillId="4" borderId="0" xfId="0" applyFont="1" applyFill="1" applyAlignment="1" applyProtection="1">
      <alignment horizontal="right" vertical="center"/>
    </xf>
    <xf numFmtId="0" fontId="16" fillId="4" borderId="10" xfId="0" applyFont="1" applyFill="1" applyBorder="1" applyProtection="1"/>
    <xf numFmtId="164" fontId="25" fillId="0" borderId="0" xfId="0" applyNumberFormat="1" applyFont="1" applyAlignment="1" applyProtection="1">
      <alignment horizontal="center"/>
    </xf>
    <xf numFmtId="164" fontId="25" fillId="0" borderId="13" xfId="0" applyNumberFormat="1" applyFont="1" applyBorder="1" applyAlignment="1" applyProtection="1">
      <alignment horizontal="center"/>
    </xf>
    <xf numFmtId="0" fontId="4" fillId="4" borderId="0" xfId="3" applyFont="1" applyFill="1" applyProtection="1"/>
    <xf numFmtId="0" fontId="4" fillId="4" borderId="0" xfId="3" applyFont="1" applyFill="1" applyAlignment="1" applyProtection="1">
      <alignment horizontal="left"/>
    </xf>
    <xf numFmtId="167" fontId="4" fillId="4" borderId="0" xfId="3" applyNumberFormat="1" applyFont="1" applyFill="1" applyProtection="1"/>
    <xf numFmtId="0" fontId="32" fillId="4" borderId="0" xfId="3" applyFont="1" applyFill="1" applyProtection="1"/>
    <xf numFmtId="0" fontId="16" fillId="4" borderId="0" xfId="3" applyFont="1" applyFill="1" applyProtection="1"/>
    <xf numFmtId="0" fontId="16" fillId="4" borderId="10" xfId="3" applyFont="1" applyFill="1" applyBorder="1" applyProtection="1"/>
    <xf numFmtId="0" fontId="16" fillId="4" borderId="6" xfId="3" applyFont="1" applyFill="1" applyBorder="1" applyProtection="1"/>
    <xf numFmtId="0" fontId="16" fillId="4" borderId="11" xfId="3" applyFont="1" applyFill="1" applyBorder="1" applyProtection="1"/>
    <xf numFmtId="0" fontId="33" fillId="4" borderId="0" xfId="3" applyFont="1" applyFill="1" applyProtection="1"/>
    <xf numFmtId="0" fontId="33" fillId="4" borderId="0" xfId="3" quotePrefix="1" applyFont="1" applyFill="1" applyProtection="1"/>
    <xf numFmtId="0" fontId="4" fillId="4" borderId="5" xfId="3" applyFont="1" applyFill="1" applyBorder="1" applyProtection="1"/>
    <xf numFmtId="0" fontId="17" fillId="4" borderId="0" xfId="3" applyFont="1" applyFill="1" applyProtection="1"/>
    <xf numFmtId="0" fontId="34" fillId="4" borderId="0" xfId="3" applyFont="1" applyFill="1" applyProtection="1"/>
    <xf numFmtId="0" fontId="16" fillId="4" borderId="0" xfId="3" applyFont="1" applyFill="1" applyAlignment="1" applyProtection="1">
      <alignment horizontal="center"/>
    </xf>
    <xf numFmtId="0" fontId="4" fillId="4" borderId="0" xfId="3" applyFont="1" applyFill="1" applyAlignment="1" applyProtection="1">
      <alignment vertical="center"/>
    </xf>
    <xf numFmtId="0" fontId="11" fillId="4" borderId="0" xfId="3" applyFont="1" applyFill="1" applyAlignment="1" applyProtection="1">
      <alignment horizontal="center" vertical="center"/>
    </xf>
    <xf numFmtId="0" fontId="4" fillId="4" borderId="21" xfId="3" applyFont="1" applyFill="1" applyBorder="1" applyAlignment="1" applyProtection="1">
      <alignment horizontal="left"/>
    </xf>
    <xf numFmtId="0" fontId="4" fillId="4" borderId="22" xfId="3" applyFont="1" applyFill="1" applyBorder="1" applyProtection="1"/>
    <xf numFmtId="0" fontId="35" fillId="4" borderId="0" xfId="3" applyFont="1" applyFill="1" applyProtection="1"/>
    <xf numFmtId="0" fontId="11" fillId="4" borderId="0" xfId="3" applyFont="1" applyFill="1" applyProtection="1"/>
    <xf numFmtId="0" fontId="4" fillId="4" borderId="24" xfId="3" applyFont="1" applyFill="1" applyBorder="1" applyProtection="1"/>
    <xf numFmtId="0" fontId="4" fillId="4" borderId="25" xfId="3" applyFont="1" applyFill="1" applyBorder="1" applyProtection="1"/>
    <xf numFmtId="0" fontId="4" fillId="4" borderId="0" xfId="0" applyFont="1" applyFill="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Alignment="1" applyProtection="1">
      <alignment horizontal="right" vertical="center"/>
    </xf>
    <xf numFmtId="0" fontId="17" fillId="4" borderId="0" xfId="0" applyFont="1" applyFill="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Alignment="1" applyProtection="1">
      <alignment vertical="center"/>
    </xf>
    <xf numFmtId="0" fontId="17" fillId="4" borderId="13" xfId="0" applyFont="1" applyFill="1" applyBorder="1" applyAlignment="1" applyProtection="1">
      <alignment horizontal="right" vertical="center"/>
    </xf>
    <xf numFmtId="0" fontId="23" fillId="4" borderId="0" xfId="0" applyFont="1" applyFill="1" applyAlignment="1" applyProtection="1">
      <alignment vertical="center"/>
    </xf>
    <xf numFmtId="0" fontId="24" fillId="4" borderId="0" xfId="0" applyFont="1" applyFill="1" applyAlignment="1" applyProtection="1">
      <alignment vertical="center"/>
    </xf>
    <xf numFmtId="0" fontId="22" fillId="4" borderId="0" xfId="0" applyFont="1" applyFill="1" applyAlignment="1" applyProtection="1">
      <alignment vertical="center"/>
    </xf>
    <xf numFmtId="0" fontId="24" fillId="4" borderId="0" xfId="0" applyFont="1" applyFill="1" applyAlignment="1" applyProtection="1">
      <alignment horizontal="right" vertical="center"/>
    </xf>
    <xf numFmtId="0" fontId="24" fillId="4" borderId="13" xfId="0" applyFont="1" applyFill="1" applyBorder="1" applyAlignment="1" applyProtection="1">
      <alignment horizontal="right" vertical="center"/>
    </xf>
    <xf numFmtId="0" fontId="19" fillId="4" borderId="0" xfId="0" applyFont="1" applyFill="1" applyAlignment="1" applyProtection="1">
      <alignment horizontal="right" vertical="center"/>
    </xf>
    <xf numFmtId="0" fontId="22" fillId="4" borderId="0" xfId="3" applyFont="1" applyFill="1" applyProtection="1"/>
    <xf numFmtId="0" fontId="4" fillId="0" borderId="4" xfId="3" applyFont="1" applyBorder="1" applyAlignment="1" applyProtection="1">
      <alignment horizontal="left" vertical="center"/>
    </xf>
    <xf numFmtId="0" fontId="36" fillId="4" borderId="0" xfId="3" applyFont="1" applyFill="1" applyProtection="1"/>
    <xf numFmtId="0" fontId="37" fillId="4" borderId="0" xfId="0" applyFont="1" applyFill="1" applyAlignment="1" applyProtection="1">
      <alignment horizontal="right"/>
    </xf>
    <xf numFmtId="0" fontId="37" fillId="4" borderId="13" xfId="0" applyFont="1" applyFill="1" applyBorder="1" applyAlignment="1" applyProtection="1">
      <alignment horizontal="right"/>
    </xf>
    <xf numFmtId="164" fontId="16" fillId="4" borderId="0" xfId="3" applyNumberFormat="1" applyFont="1" applyFill="1" applyAlignment="1" applyProtection="1">
      <alignment vertical="center"/>
    </xf>
    <xf numFmtId="0" fontId="38" fillId="4" borderId="0" xfId="0" applyFont="1" applyFill="1" applyAlignment="1" applyProtection="1">
      <alignment vertical="center"/>
    </xf>
    <xf numFmtId="0" fontId="4" fillId="4" borderId="21" xfId="3" applyFont="1" applyFill="1" applyBorder="1" applyProtection="1"/>
    <xf numFmtId="0" fontId="11" fillId="4" borderId="21" xfId="3" applyFont="1" applyFill="1" applyBorder="1" applyProtection="1"/>
    <xf numFmtId="0" fontId="4" fillId="4" borderId="23" xfId="3" applyFont="1" applyFill="1" applyBorder="1" applyProtection="1"/>
    <xf numFmtId="0" fontId="19" fillId="4" borderId="0" xfId="0" applyFont="1" applyFill="1" applyAlignment="1" applyProtection="1">
      <alignment horizontal="right" vertical="top"/>
    </xf>
    <xf numFmtId="0" fontId="11" fillId="4" borderId="0" xfId="0" applyFont="1" applyFill="1" applyAlignment="1" applyProtection="1">
      <alignment horizontal="right" vertical="center"/>
    </xf>
    <xf numFmtId="0" fontId="9" fillId="4" borderId="0" xfId="3" applyFont="1" applyFill="1" applyAlignment="1" applyProtection="1">
      <alignment horizontal="right"/>
    </xf>
    <xf numFmtId="0" fontId="4" fillId="4" borderId="29" xfId="0" applyFont="1" applyFill="1" applyBorder="1" applyProtection="1"/>
    <xf numFmtId="0" fontId="4" fillId="4" borderId="30" xfId="0" applyFont="1" applyFill="1" applyBorder="1" applyProtection="1"/>
    <xf numFmtId="0" fontId="4" fillId="4" borderId="31" xfId="0" applyFont="1" applyFill="1" applyBorder="1" applyProtection="1"/>
    <xf numFmtId="0" fontId="4" fillId="4" borderId="32" xfId="0" applyFont="1" applyFill="1" applyBorder="1" applyProtection="1"/>
    <xf numFmtId="0" fontId="4" fillId="4" borderId="33" xfId="0" applyFont="1" applyFill="1" applyBorder="1" applyProtection="1"/>
    <xf numFmtId="0" fontId="4" fillId="4" borderId="27" xfId="0" applyFont="1" applyFill="1" applyBorder="1" applyProtection="1"/>
    <xf numFmtId="0" fontId="4" fillId="4" borderId="34" xfId="0" applyFont="1" applyFill="1" applyBorder="1" applyProtection="1"/>
    <xf numFmtId="0" fontId="4" fillId="4" borderId="26" xfId="0" applyFont="1" applyFill="1" applyBorder="1" applyProtection="1"/>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4" fillId="4" borderId="23" xfId="0" applyFont="1" applyFill="1" applyBorder="1" applyProtection="1"/>
    <xf numFmtId="0" fontId="4" fillId="4" borderId="24" xfId="0" applyFont="1" applyFill="1" applyBorder="1" applyProtection="1"/>
    <xf numFmtId="0" fontId="4" fillId="4" borderId="25" xfId="0" applyFont="1" applyFill="1" applyBorder="1" applyProtection="1"/>
    <xf numFmtId="0" fontId="19" fillId="4" borderId="22" xfId="0" applyFont="1" applyFill="1" applyBorder="1" applyAlignment="1" applyProtection="1">
      <alignment vertical="top"/>
    </xf>
    <xf numFmtId="0" fontId="16" fillId="4" borderId="38" xfId="0" applyFont="1" applyFill="1" applyBorder="1" applyAlignment="1" applyProtection="1">
      <alignment vertical="center"/>
    </xf>
    <xf numFmtId="0" fontId="39" fillId="0" borderId="0" xfId="0" applyFont="1" applyAlignment="1" applyProtection="1">
      <alignment horizontal="center" vertical="center"/>
    </xf>
    <xf numFmtId="0" fontId="40" fillId="0" borderId="0" xfId="0" applyFont="1" applyAlignment="1" applyProtection="1">
      <alignment horizontal="center"/>
    </xf>
    <xf numFmtId="0" fontId="9" fillId="0" borderId="0" xfId="0" applyFont="1" applyAlignment="1" applyProtection="1">
      <alignment horizontal="center" vertical="center" wrapText="1"/>
    </xf>
    <xf numFmtId="0" fontId="4" fillId="0" borderId="0" xfId="0" applyFont="1" applyAlignment="1" applyProtection="1">
      <alignment horizontal="center"/>
    </xf>
    <xf numFmtId="0" fontId="4" fillId="0" borderId="0" xfId="0" applyFont="1" applyAlignment="1" applyProtection="1">
      <alignment horizontal="center" vertical="center" wrapText="1"/>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10" fillId="0" borderId="0" xfId="0" applyFont="1" applyAlignment="1" applyProtection="1">
      <alignment vertical="top"/>
    </xf>
    <xf numFmtId="0" fontId="10" fillId="0" borderId="0" xfId="0" applyFont="1" applyAlignment="1" applyProtection="1">
      <alignment horizontal="center"/>
    </xf>
    <xf numFmtId="0" fontId="10" fillId="0" borderId="0" xfId="0" applyFont="1" applyAlignment="1" applyProtection="1">
      <alignment vertical="top" wrapText="1"/>
    </xf>
    <xf numFmtId="0" fontId="16" fillId="0" borderId="0" xfId="0" applyFont="1" applyAlignment="1" applyProtection="1">
      <alignment horizontal="center" vertical="center" wrapText="1"/>
    </xf>
    <xf numFmtId="0" fontId="9" fillId="0" borderId="0" xfId="0" applyFont="1" applyAlignment="1" applyProtection="1">
      <alignment vertical="center" wrapText="1"/>
    </xf>
    <xf numFmtId="0" fontId="4" fillId="0" borderId="0" xfId="0" applyFont="1" applyAlignment="1" applyProtection="1">
      <alignment horizontal="left"/>
    </xf>
    <xf numFmtId="0" fontId="9" fillId="0" borderId="0" xfId="0" applyFont="1" applyAlignment="1" applyProtection="1">
      <alignment horizontal="left" vertical="center"/>
    </xf>
    <xf numFmtId="0" fontId="10" fillId="0" borderId="0" xfId="0" applyFont="1" applyAlignment="1" applyProtection="1">
      <alignment vertical="center" wrapText="1"/>
    </xf>
    <xf numFmtId="0" fontId="4" fillId="0" borderId="0" xfId="0" applyFont="1" applyAlignment="1" applyProtection="1">
      <alignment horizontal="center" vertical="center"/>
    </xf>
    <xf numFmtId="0" fontId="10" fillId="0" borderId="0" xfId="0" applyFont="1" applyAlignment="1" applyProtection="1">
      <alignment horizontal="center" wrapText="1"/>
    </xf>
    <xf numFmtId="0" fontId="10" fillId="0" borderId="0" xfId="0" applyFont="1" applyAlignment="1" applyProtection="1">
      <alignment horizontal="left" vertical="center" wrapText="1"/>
    </xf>
    <xf numFmtId="0" fontId="4" fillId="0" borderId="0" xfId="0" applyFont="1" applyAlignment="1" applyProtection="1">
      <alignment horizontal="left" wrapText="1"/>
    </xf>
    <xf numFmtId="0" fontId="10" fillId="0" borderId="0" xfId="0" applyFont="1" applyAlignment="1" applyProtection="1">
      <alignment horizontal="left" vertical="center"/>
    </xf>
    <xf numFmtId="0" fontId="4" fillId="0" borderId="0" xfId="0" applyFont="1" applyAlignment="1" applyProtection="1">
      <alignment horizontal="center" wrapText="1"/>
    </xf>
    <xf numFmtId="0" fontId="10" fillId="0" borderId="0" xfId="0" applyFont="1" applyAlignment="1" applyProtection="1">
      <alignment vertical="center"/>
    </xf>
    <xf numFmtId="0" fontId="4" fillId="0" borderId="0" xfId="0" applyFont="1" applyProtection="1"/>
    <xf numFmtId="0" fontId="20" fillId="5" borderId="13" xfId="0" applyFont="1" applyFill="1" applyBorder="1" applyAlignment="1">
      <alignment vertical="center"/>
      <protection locked="0"/>
    </xf>
    <xf numFmtId="0" fontId="20" fillId="5" borderId="9" xfId="0" applyFont="1" applyFill="1" applyBorder="1" applyAlignment="1">
      <alignment vertical="top"/>
      <protection locked="0"/>
    </xf>
    <xf numFmtId="0" fontId="15" fillId="5" borderId="7" xfId="0" applyFont="1" applyFill="1" applyBorder="1" applyAlignment="1">
      <alignment horizontal="left"/>
      <protection locked="0"/>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49" fontId="4" fillId="0" borderId="1" xfId="0" applyNumberFormat="1" applyFont="1" applyBorder="1" applyAlignment="1" applyProtection="1">
      <alignment horizontal="center" vertical="center"/>
    </xf>
    <xf numFmtId="0" fontId="7"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xf>
    <xf numFmtId="0" fontId="4" fillId="5" borderId="5" xfId="0" applyFont="1" applyFill="1" applyBorder="1" applyAlignment="1">
      <alignment vertical="center"/>
      <protection locked="0"/>
    </xf>
    <xf numFmtId="0" fontId="15" fillId="5" borderId="5" xfId="0" applyFont="1" applyFill="1" applyBorder="1" applyAlignment="1">
      <alignment vertical="center"/>
      <protection locked="0"/>
    </xf>
    <xf numFmtId="0" fontId="15" fillId="5" borderId="7" xfId="0" applyFont="1" applyFill="1" applyBorder="1" applyAlignment="1">
      <alignment vertical="center"/>
      <protection locked="0"/>
    </xf>
    <xf numFmtId="0" fontId="4" fillId="5" borderId="2" xfId="0" applyFont="1" applyFill="1" applyBorder="1" applyAlignment="1">
      <alignment vertical="center"/>
      <protection locked="0"/>
    </xf>
    <xf numFmtId="0" fontId="15" fillId="5" borderId="2" xfId="0" applyFont="1" applyFill="1" applyBorder="1" applyAlignment="1">
      <alignment vertical="center"/>
      <protection locked="0"/>
    </xf>
    <xf numFmtId="0" fontId="15" fillId="5" borderId="9" xfId="0" applyFont="1" applyFill="1" applyBorder="1" applyAlignment="1">
      <alignment vertical="center"/>
      <protection locked="0"/>
    </xf>
    <xf numFmtId="0" fontId="16" fillId="4" borderId="2" xfId="3" applyFont="1" applyFill="1" applyBorder="1" applyAlignment="1" applyProtection="1">
      <alignment vertical="top"/>
    </xf>
    <xf numFmtId="0" fontId="16" fillId="4" borderId="28"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0"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lignment vertical="center"/>
      <protection locked="0"/>
    </xf>
    <xf numFmtId="0" fontId="4" fillId="0" borderId="3" xfId="0" applyFont="1" applyBorder="1" applyAlignment="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Alignment="1" applyProtection="1">
      <alignment horizontal="center" vertical="top" wrapText="1"/>
    </xf>
    <xf numFmtId="0" fontId="4" fillId="4" borderId="0" xfId="0" applyFont="1" applyFill="1" applyAlignment="1" applyProtection="1">
      <alignment horizontal="center" vertical="center" wrapText="1"/>
    </xf>
    <xf numFmtId="2" fontId="18" fillId="3" borderId="3" xfId="0" applyNumberFormat="1" applyFont="1" applyFill="1" applyBorder="1" applyAlignment="1" applyProtection="1">
      <alignment horizontal="center" vertical="center"/>
    </xf>
    <xf numFmtId="0" fontId="16" fillId="4" borderId="0" xfId="0" applyFont="1" applyFill="1" applyAlignment="1" applyProtection="1">
      <alignment horizontal="right" vertical="center"/>
    </xf>
    <xf numFmtId="0" fontId="16" fillId="4" borderId="0" xfId="0" applyFont="1" applyFill="1" applyAlignment="1" applyProtection="1">
      <alignment horizontal="left" vertical="center"/>
    </xf>
    <xf numFmtId="0" fontId="19" fillId="3" borderId="3"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4" borderId="0" xfId="0" applyFont="1" applyFill="1" applyAlignment="1" applyProtection="1">
      <alignment horizontal="right" vertical="center"/>
    </xf>
    <xf numFmtId="0" fontId="18" fillId="3" borderId="3" xfId="0" applyFont="1" applyFill="1" applyBorder="1" applyAlignment="1" applyProtection="1">
      <alignment horizontal="center" vertical="center"/>
    </xf>
    <xf numFmtId="0" fontId="17" fillId="4" borderId="0" xfId="3" applyFont="1" applyFill="1" applyAlignment="1" applyProtection="1">
      <alignment horizontal="right"/>
    </xf>
    <xf numFmtId="0" fontId="18" fillId="3" borderId="3" xfId="3" applyFont="1" applyFill="1" applyBorder="1" applyAlignment="1" applyProtection="1">
      <alignment horizontal="center"/>
    </xf>
    <xf numFmtId="0" fontId="16" fillId="6" borderId="3" xfId="3" applyFont="1" applyFill="1" applyBorder="1" applyAlignment="1" applyProtection="1">
      <alignment horizontal="center"/>
    </xf>
    <xf numFmtId="0" fontId="4" fillId="4" borderId="0" xfId="3" applyFont="1" applyFill="1" applyAlignment="1" applyProtection="1">
      <alignment horizontal="left" vertical="center"/>
    </xf>
    <xf numFmtId="0" fontId="16" fillId="4" borderId="0" xfId="3" applyFont="1" applyFill="1" applyAlignment="1" applyProtection="1">
      <alignment horizontal="left" vertical="center"/>
    </xf>
    <xf numFmtId="0" fontId="16" fillId="4" borderId="0" xfId="3" applyFont="1" applyFill="1" applyAlignment="1" applyProtection="1">
      <alignment horizontal="left"/>
    </xf>
    <xf numFmtId="0" fontId="4" fillId="4" borderId="0" xfId="0" applyFont="1" applyFill="1" applyAlignment="1" applyProtection="1">
      <alignment vertical="top" wrapText="1"/>
    </xf>
    <xf numFmtId="0" fontId="4" fillId="4" borderId="0" xfId="0" applyFont="1" applyFill="1" applyAlignment="1" applyProtection="1">
      <alignment vertical="center" wrapText="1"/>
    </xf>
    <xf numFmtId="0" fontId="10" fillId="0" borderId="0" xfId="0" applyFont="1" applyAlignment="1" applyProtection="1">
      <alignment horizontal="justify" vertical="center" wrapText="1"/>
    </xf>
    <xf numFmtId="0" fontId="43" fillId="0" borderId="0" xfId="0" quotePrefix="1" applyFont="1" applyAlignment="1" applyProtection="1">
      <alignment horizontal="left" vertical="center" wrapText="1"/>
    </xf>
    <xf numFmtId="0" fontId="43" fillId="0" borderId="0" xfId="0" applyFont="1" applyAlignment="1" applyProtection="1">
      <alignment horizontal="left" vertical="center"/>
    </xf>
    <xf numFmtId="0" fontId="10" fillId="0" borderId="0" xfId="0" applyFont="1" applyAlignment="1" applyProtection="1">
      <alignment horizontal="left" vertical="top" wrapText="1"/>
    </xf>
    <xf numFmtId="0" fontId="44" fillId="0" borderId="0" xfId="0" quotePrefix="1" applyFont="1" applyAlignment="1" applyProtection="1">
      <alignment horizontal="left" vertical="top" wrapText="1"/>
    </xf>
    <xf numFmtId="0" fontId="43" fillId="0" borderId="0" xfId="0" applyFont="1" applyAlignment="1" applyProtection="1">
      <alignment horizontal="left" vertical="top"/>
    </xf>
    <xf numFmtId="0" fontId="42" fillId="0" borderId="0" xfId="0" quotePrefix="1" applyFont="1" applyAlignment="1" applyProtection="1">
      <alignment horizontal="left" vertical="center" wrapText="1"/>
    </xf>
    <xf numFmtId="0" fontId="42" fillId="0" borderId="0" xfId="0" applyFont="1" applyAlignment="1" applyProtection="1">
      <alignment horizontal="left" vertical="center" wrapText="1"/>
    </xf>
    <xf numFmtId="0" fontId="39" fillId="0" borderId="0" xfId="0" applyFont="1" applyAlignment="1" applyProtection="1">
      <alignment horizontal="center" vertical="center"/>
    </xf>
    <xf numFmtId="0" fontId="9" fillId="0" borderId="0" xfId="0" applyFont="1" applyAlignment="1" applyProtection="1">
      <alignment horizontal="center" vertical="center" wrapText="1"/>
    </xf>
    <xf numFmtId="0" fontId="12" fillId="0" borderId="0" xfId="0" applyFont="1" applyAlignment="1" applyProtection="1">
      <alignment horizontal="center" vertical="center"/>
    </xf>
    <xf numFmtId="0" fontId="9" fillId="5" borderId="0" xfId="0" applyFont="1" applyFill="1" applyAlignment="1" applyProtection="1">
      <alignment horizontal="center" vertical="center"/>
    </xf>
    <xf numFmtId="0" fontId="41" fillId="0" borderId="0" xfId="0" applyFont="1" applyAlignment="1" applyProtection="1">
      <alignment horizontal="center"/>
    </xf>
    <xf numFmtId="0" fontId="10" fillId="0" borderId="0" xfId="0" applyFont="1" applyAlignment="1" applyProtection="1">
      <alignment horizontal="center" vertical="center" wrapText="1"/>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5" borderId="10" xfId="0" applyFont="1" applyFill="1" applyBorder="1" applyAlignment="1">
      <alignment horizontal="center" vertical="center" wrapText="1"/>
      <protection locked="0"/>
    </xf>
    <xf numFmtId="0" fontId="4" fillId="5" borderId="11" xfId="0" applyFont="1" applyFill="1" applyBorder="1" applyAlignment="1">
      <alignment horizontal="center" vertical="center" wrapText="1"/>
      <protection locked="0"/>
    </xf>
    <xf numFmtId="0" fontId="4" fillId="4" borderId="0" xfId="0" applyFont="1" applyFill="1" applyAlignment="1" applyProtection="1">
      <alignment horizontal="left"/>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0" fillId="5" borderId="0" xfId="0" applyFont="1" applyFill="1" applyAlignment="1">
      <alignment horizontal="left"/>
      <protection locked="0"/>
    </xf>
    <xf numFmtId="0" fontId="16" fillId="4" borderId="18"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xf numFmtId="0" fontId="16" fillId="4" borderId="39" xfId="0" applyFont="1" applyFill="1" applyBorder="1" applyAlignment="1" applyProtection="1">
      <alignment horizontal="left" vertical="center" wrapText="1"/>
    </xf>
    <xf numFmtId="0" fontId="4" fillId="4" borderId="21" xfId="0" applyFont="1" applyFill="1" applyBorder="1" applyAlignment="1" applyProtection="1">
      <alignment horizontal="left" vertical="center"/>
    </xf>
    <xf numFmtId="0" fontId="4" fillId="4" borderId="0" xfId="0" applyFont="1" applyFill="1" applyAlignment="1" applyProtection="1">
      <alignment horizontal="left" vertical="center"/>
    </xf>
    <xf numFmtId="0" fontId="4" fillId="4" borderId="13" xfId="0" applyFont="1" applyFill="1" applyBorder="1" applyAlignment="1" applyProtection="1">
      <alignment horizontal="left" vertical="center"/>
    </xf>
    <xf numFmtId="0" fontId="16" fillId="4" borderId="21" xfId="0" applyFont="1" applyFill="1" applyBorder="1" applyAlignment="1" applyProtection="1">
      <alignment horizontal="left" vertical="center"/>
    </xf>
    <xf numFmtId="0" fontId="16" fillId="4" borderId="0" xfId="0" applyFont="1" applyFill="1" applyAlignment="1" applyProtection="1">
      <alignment horizontal="left" vertical="center"/>
    </xf>
    <xf numFmtId="0" fontId="16" fillId="4" borderId="13" xfId="0" applyFont="1" applyFill="1" applyBorder="1" applyAlignment="1" applyProtection="1">
      <alignment horizontal="left" vertical="center"/>
    </xf>
    <xf numFmtId="0" fontId="4" fillId="4" borderId="0" xfId="0" applyFont="1" applyFill="1" applyAlignment="1" applyProtection="1">
      <alignment horizontal="left" vertical="center" wrapText="1"/>
    </xf>
    <xf numFmtId="0" fontId="53" fillId="4" borderId="0" xfId="8"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9" fillId="4" borderId="36"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4" fillId="4" borderId="16" xfId="0" applyFont="1" applyFill="1" applyBorder="1" applyAlignment="1" applyProtection="1">
      <alignment horizontal="center"/>
    </xf>
    <xf numFmtId="0" fontId="11" fillId="2" borderId="0" xfId="0" applyFont="1" applyFill="1" applyAlignment="1" applyProtection="1">
      <alignment horizontal="center" vertical="center"/>
    </xf>
    <xf numFmtId="0" fontId="12" fillId="4" borderId="0" xfId="0" applyFont="1" applyFill="1" applyAlignment="1" applyProtection="1">
      <alignment horizontal="center" wrapText="1"/>
    </xf>
    <xf numFmtId="0" fontId="45" fillId="4" borderId="0" xfId="0" applyFont="1" applyFill="1" applyAlignment="1" applyProtection="1">
      <alignment horizontal="center"/>
    </xf>
    <xf numFmtId="0" fontId="13" fillId="4" borderId="0" xfId="0" applyFont="1" applyFill="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1" fillId="3" borderId="2" xfId="0" applyFont="1" applyFill="1" applyBorder="1" applyAlignment="1" applyProtection="1">
      <alignment horizontal="center" vertical="center"/>
    </xf>
    <xf numFmtId="166" fontId="31"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5" borderId="10" xfId="0" applyFont="1" applyFill="1" applyBorder="1" applyAlignment="1">
      <alignment horizontal="left" vertical="center"/>
      <protection locked="0"/>
    </xf>
    <xf numFmtId="0" fontId="8" fillId="5" borderId="6" xfId="0" applyFont="1" applyFill="1" applyBorder="1" applyAlignment="1">
      <alignment horizontal="left" vertical="center"/>
      <protection locked="0"/>
    </xf>
    <xf numFmtId="0" fontId="8" fillId="5" borderId="11" xfId="0" applyFont="1" applyFill="1" applyBorder="1" applyAlignment="1">
      <alignment horizontal="left" vertical="center"/>
      <protection locked="0"/>
    </xf>
    <xf numFmtId="0" fontId="4" fillId="5" borderId="10" xfId="0" applyFont="1" applyFill="1" applyBorder="1" applyAlignment="1">
      <alignment horizontal="left" vertical="center"/>
      <protection locked="0"/>
    </xf>
    <xf numFmtId="0" fontId="4" fillId="5" borderId="6" xfId="0" applyFont="1" applyFill="1" applyBorder="1" applyAlignment="1">
      <alignment horizontal="left" vertical="center"/>
      <protection locked="0"/>
    </xf>
    <xf numFmtId="0" fontId="4" fillId="5" borderId="11" xfId="0" applyFont="1" applyFill="1" applyBorder="1" applyAlignment="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6" fillId="4" borderId="3"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6"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164" fontId="16" fillId="5" borderId="3" xfId="0" applyNumberFormat="1" applyFont="1" applyFill="1" applyBorder="1" applyAlignment="1">
      <alignment horizontal="center" vertical="center"/>
      <protection locked="0"/>
    </xf>
    <xf numFmtId="0" fontId="19" fillId="3" borderId="3" xfId="0" applyFont="1" applyFill="1" applyBorder="1" applyAlignment="1" applyProtection="1">
      <alignment horizontal="center"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52" fillId="3" borderId="3" xfId="0" applyFont="1" applyFill="1" applyBorder="1" applyAlignment="1" applyProtection="1">
      <alignment horizontal="left" vertical="center"/>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165" fontId="16" fillId="5" borderId="3" xfId="0" applyNumberFormat="1" applyFont="1" applyFill="1" applyBorder="1" applyAlignment="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6" fillId="5" borderId="3" xfId="0" applyFont="1" applyFill="1" applyBorder="1" applyAlignment="1">
      <alignment horizontal="left" vertical="center"/>
      <protection locked="0"/>
    </xf>
    <xf numFmtId="0" fontId="17" fillId="4" borderId="0" xfId="0" applyFont="1" applyFill="1" applyAlignment="1" applyProtection="1">
      <alignment horizontal="right"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164" fontId="19" fillId="3" borderId="3" xfId="0" applyNumberFormat="1" applyFont="1" applyFill="1" applyBorder="1" applyAlignment="1" applyProtection="1">
      <alignment horizontal="center" vertical="center"/>
    </xf>
    <xf numFmtId="0" fontId="16" fillId="5" borderId="10" xfId="0" applyFont="1" applyFill="1" applyBorder="1" applyAlignment="1">
      <alignment horizontal="left" vertical="center"/>
      <protection locked="0"/>
    </xf>
    <xf numFmtId="0" fontId="16" fillId="5" borderId="6" xfId="0" applyFont="1" applyFill="1" applyBorder="1" applyAlignment="1">
      <alignment horizontal="left" vertical="center"/>
      <protection locked="0"/>
    </xf>
    <xf numFmtId="0" fontId="16" fillId="5" borderId="11" xfId="0" applyFont="1" applyFill="1" applyBorder="1" applyAlignment="1">
      <alignment horizontal="left" vertical="center"/>
      <protection locked="0"/>
    </xf>
    <xf numFmtId="0" fontId="16" fillId="5" borderId="8" xfId="0" applyFont="1" applyFill="1" applyBorder="1" applyAlignment="1">
      <alignment horizontal="left" vertical="center"/>
      <protection locked="0"/>
    </xf>
    <xf numFmtId="0" fontId="16" fillId="5" borderId="2" xfId="0" applyFont="1" applyFill="1" applyBorder="1" applyAlignment="1">
      <alignment horizontal="left" vertical="center"/>
      <protection locked="0"/>
    </xf>
    <xf numFmtId="0" fontId="16" fillId="5" borderId="9" xfId="0" applyFont="1" applyFill="1" applyBorder="1" applyAlignment="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16" fillId="5" borderId="12" xfId="0" applyFont="1" applyFill="1" applyBorder="1" applyAlignment="1" applyProtection="1">
      <alignment horizontal="left" vertical="top" wrapText="1"/>
    </xf>
    <xf numFmtId="0" fontId="16" fillId="5" borderId="0" xfId="0" applyFont="1" applyFill="1" applyAlignment="1" applyProtection="1">
      <alignment horizontal="left" vertical="top" wrapText="1"/>
    </xf>
    <xf numFmtId="164" fontId="16" fillId="3" borderId="3" xfId="0" applyNumberFormat="1" applyFont="1" applyFill="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7" xfId="0" applyFont="1" applyFill="1" applyBorder="1" applyAlignment="1" applyProtection="1">
      <alignment horizontal="left"/>
    </xf>
    <xf numFmtId="0" fontId="16" fillId="4" borderId="2" xfId="0" applyFont="1" applyFill="1" applyBorder="1" applyAlignment="1" applyProtection="1">
      <alignment horizontal="center"/>
    </xf>
    <xf numFmtId="0" fontId="4" fillId="4" borderId="0" xfId="0" applyFont="1" applyFill="1" applyAlignment="1" applyProtection="1">
      <alignment horizontal="left" vertical="top"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0" xfId="0" applyFont="1" applyFill="1" applyAlignment="1" applyProtection="1">
      <alignment horizontal="right"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4" fillId="3" borderId="3" xfId="0" applyNumberFormat="1" applyFont="1" applyFill="1" applyBorder="1" applyAlignment="1" applyProtection="1">
      <alignment horizontal="center" vertical="center"/>
    </xf>
    <xf numFmtId="0" fontId="16" fillId="5" borderId="12" xfId="0" applyFont="1" applyFill="1" applyBorder="1" applyAlignment="1" applyProtection="1">
      <alignment horizontal="left" vertical="top"/>
    </xf>
    <xf numFmtId="0" fontId="16" fillId="5" borderId="0" xfId="0" applyFont="1" applyFill="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49" fillId="4" borderId="10" xfId="3" applyFont="1" applyFill="1" applyBorder="1" applyAlignment="1" applyProtection="1">
      <alignment horizontal="center" vertical="center" wrapText="1"/>
    </xf>
    <xf numFmtId="0" fontId="49" fillId="4" borderId="6" xfId="3" applyFont="1" applyFill="1" applyBorder="1" applyAlignment="1" applyProtection="1">
      <alignment horizontal="center" vertical="center" wrapText="1"/>
    </xf>
    <xf numFmtId="0" fontId="49" fillId="4" borderId="11" xfId="3" applyFont="1" applyFill="1" applyBorder="1" applyAlignment="1" applyProtection="1">
      <alignment horizontal="center" vertical="center" wrapText="1"/>
    </xf>
    <xf numFmtId="0" fontId="19" fillId="4" borderId="0" xfId="3" applyFont="1" applyFill="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Alignment="1" applyProtection="1">
      <alignment horizontal="center"/>
    </xf>
    <xf numFmtId="0" fontId="25" fillId="4" borderId="18" xfId="3" applyFont="1" applyFill="1" applyBorder="1" applyAlignment="1" applyProtection="1">
      <alignment horizontal="left" vertical="center" wrapText="1"/>
    </xf>
    <xf numFmtId="0" fontId="25" fillId="4" borderId="19" xfId="3" applyFont="1" applyFill="1" applyBorder="1" applyAlignment="1" applyProtection="1">
      <alignment horizontal="left" vertical="center" wrapText="1"/>
    </xf>
    <xf numFmtId="0" fontId="25" fillId="4" borderId="20" xfId="3" applyFont="1" applyFill="1" applyBorder="1" applyAlignment="1" applyProtection="1">
      <alignment horizontal="left" vertical="center" wrapText="1"/>
    </xf>
    <xf numFmtId="0" fontId="16" fillId="4" borderId="21" xfId="3" applyFont="1" applyFill="1" applyBorder="1" applyAlignment="1" applyProtection="1">
      <alignment horizontal="left" vertical="center" wrapText="1"/>
    </xf>
    <xf numFmtId="0" fontId="16" fillId="4" borderId="0" xfId="3" applyFont="1" applyFill="1" applyAlignment="1" applyProtection="1">
      <alignment horizontal="left" vertical="center" wrapText="1"/>
    </xf>
    <xf numFmtId="0" fontId="16" fillId="4" borderId="13" xfId="3" applyFont="1" applyFill="1" applyBorder="1" applyAlignment="1" applyProtection="1">
      <alignment horizontal="left" vertical="center" wrapText="1"/>
    </xf>
    <xf numFmtId="0" fontId="17" fillId="4" borderId="0" xfId="3" applyFont="1" applyFill="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Alignment="1" applyProtection="1">
      <alignment horizontal="left" vertical="center"/>
    </xf>
    <xf numFmtId="0" fontId="16" fillId="4" borderId="0" xfId="3" applyFont="1" applyFill="1" applyAlignment="1" applyProtection="1">
      <alignment horizontal="left"/>
    </xf>
    <xf numFmtId="164" fontId="37"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6" borderId="10" xfId="3" applyFont="1" applyFill="1" applyBorder="1" applyAlignment="1" applyProtection="1">
      <alignment horizontal="left" vertical="center" shrinkToFit="1"/>
    </xf>
    <xf numFmtId="0" fontId="4" fillId="6" borderId="6" xfId="3" applyFont="1" applyFill="1" applyBorder="1" applyAlignment="1" applyProtection="1">
      <alignment horizontal="left" vertical="center" shrinkToFit="1"/>
    </xf>
    <xf numFmtId="0" fontId="4" fillId="6" borderId="11" xfId="3" applyFont="1" applyFill="1" applyBorder="1" applyAlignment="1" applyProtection="1">
      <alignment horizontal="left" vertical="center" shrinkToFit="1"/>
    </xf>
    <xf numFmtId="0" fontId="4" fillId="6" borderId="10" xfId="3" applyFont="1" applyFill="1" applyBorder="1" applyAlignment="1" applyProtection="1">
      <alignment horizontal="left" vertical="center"/>
    </xf>
    <xf numFmtId="0" fontId="4" fillId="6" borderId="6" xfId="3" applyFont="1" applyFill="1" applyBorder="1" applyAlignment="1" applyProtection="1">
      <alignment horizontal="left" vertical="center"/>
    </xf>
    <xf numFmtId="0" fontId="4" fillId="6" borderId="11" xfId="3" applyFont="1" applyFill="1" applyBorder="1" applyAlignment="1" applyProtection="1">
      <alignment horizontal="left" vertical="center"/>
    </xf>
    <xf numFmtId="0" fontId="4" fillId="6" borderId="8" xfId="3" applyFont="1" applyFill="1" applyBorder="1" applyAlignment="1" applyProtection="1">
      <alignment horizontal="left" vertical="center"/>
    </xf>
    <xf numFmtId="0" fontId="4" fillId="6" borderId="2" xfId="3" applyFont="1" applyFill="1" applyBorder="1" applyAlignment="1" applyProtection="1">
      <alignment horizontal="left" vertical="center"/>
    </xf>
    <xf numFmtId="0" fontId="4" fillId="6" borderId="9" xfId="3" applyFont="1" applyFill="1" applyBorder="1" applyAlignment="1" applyProtection="1">
      <alignment horizontal="left" vertical="center"/>
    </xf>
    <xf numFmtId="0" fontId="4" fillId="6" borderId="10" xfId="3" applyFont="1" applyFill="1" applyBorder="1" applyAlignment="1" applyProtection="1">
      <alignment horizontal="center" vertical="center"/>
    </xf>
    <xf numFmtId="0" fontId="4" fillId="6" borderId="6" xfId="3" applyFont="1" applyFill="1" applyBorder="1" applyAlignment="1" applyProtection="1">
      <alignment horizontal="center" vertical="center"/>
    </xf>
    <xf numFmtId="0" fontId="4" fillId="6" borderId="11" xfId="3"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Protection="1"/>
    <xf numFmtId="0" fontId="17" fillId="3" borderId="6" xfId="3" applyFont="1" applyFill="1" applyBorder="1" applyProtection="1"/>
    <xf numFmtId="0" fontId="17" fillId="3" borderId="11" xfId="3" applyFont="1" applyFill="1" applyBorder="1" applyProtection="1"/>
    <xf numFmtId="0" fontId="16" fillId="6"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6" borderId="10" xfId="3" applyNumberFormat="1" applyFont="1" applyFill="1" applyBorder="1" applyAlignment="1" applyProtection="1">
      <alignment horizontal="center" vertical="center"/>
    </xf>
    <xf numFmtId="167" fontId="4" fillId="6" borderId="6" xfId="3" applyNumberFormat="1" applyFont="1" applyFill="1" applyBorder="1" applyAlignment="1" applyProtection="1">
      <alignment horizontal="center" vertical="center"/>
    </xf>
    <xf numFmtId="167" fontId="4" fillId="6" borderId="11" xfId="3" applyNumberFormat="1" applyFont="1" applyFill="1" applyBorder="1" applyAlignment="1" applyProtection="1">
      <alignment horizontal="center" vertical="center"/>
    </xf>
    <xf numFmtId="0" fontId="4" fillId="4" borderId="0" xfId="3" applyFont="1" applyFill="1" applyAlignment="1" applyProtection="1">
      <alignment horizontal="left" vertical="center"/>
    </xf>
    <xf numFmtId="0" fontId="4" fillId="4" borderId="13" xfId="3" applyFont="1" applyFill="1" applyBorder="1" applyAlignment="1" applyProtection="1">
      <alignment horizontal="left" vertical="center"/>
    </xf>
    <xf numFmtId="0" fontId="31" fillId="3" borderId="10" xfId="3" applyFont="1" applyFill="1" applyBorder="1" applyAlignment="1" applyProtection="1">
      <alignment horizontal="center" vertical="center" shrinkToFit="1"/>
    </xf>
    <xf numFmtId="0" fontId="31" fillId="3" borderId="11" xfId="3" applyFont="1" applyFill="1" applyBorder="1" applyAlignment="1" applyProtection="1">
      <alignment horizontal="center" vertical="center" shrinkToFit="1"/>
    </xf>
    <xf numFmtId="166" fontId="31" fillId="6" borderId="10" xfId="3" applyNumberFormat="1" applyFont="1" applyFill="1" applyBorder="1" applyAlignment="1" applyProtection="1">
      <alignment horizontal="center" vertical="center"/>
    </xf>
    <xf numFmtId="166" fontId="31"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6" borderId="10" xfId="3" applyFont="1" applyFill="1" applyBorder="1" applyAlignment="1" applyProtection="1">
      <alignment horizontal="center"/>
    </xf>
    <xf numFmtId="0" fontId="17" fillId="6" borderId="6" xfId="3" applyFont="1" applyFill="1" applyBorder="1" applyAlignment="1" applyProtection="1">
      <alignment horizontal="center"/>
    </xf>
    <xf numFmtId="0" fontId="17" fillId="6"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0" xfId="3" applyFont="1" applyFill="1" applyAlignment="1" applyProtection="1">
      <alignment horizontal="right"/>
    </xf>
    <xf numFmtId="169" fontId="16" fillId="3" borderId="3" xfId="3" applyNumberFormat="1" applyFont="1" applyFill="1" applyBorder="1" applyAlignment="1" applyProtection="1">
      <alignment horizontal="right" shrinkToFit="1"/>
    </xf>
    <xf numFmtId="0" fontId="47" fillId="4" borderId="4" xfId="3" applyFont="1" applyFill="1" applyBorder="1" applyAlignment="1" applyProtection="1">
      <alignment horizontal="left" vertical="center"/>
    </xf>
    <xf numFmtId="0" fontId="47" fillId="4" borderId="5" xfId="3" applyFont="1" applyFill="1" applyBorder="1" applyAlignment="1" applyProtection="1">
      <alignment horizontal="left" vertical="center"/>
    </xf>
    <xf numFmtId="0" fontId="47" fillId="4" borderId="7" xfId="3" applyFont="1" applyFill="1" applyBorder="1" applyAlignment="1" applyProtection="1">
      <alignment horizontal="left" vertical="center"/>
    </xf>
    <xf numFmtId="0" fontId="47" fillId="4" borderId="8" xfId="3" applyFont="1" applyFill="1" applyBorder="1" applyAlignment="1" applyProtection="1">
      <alignment horizontal="left" vertical="center"/>
    </xf>
    <xf numFmtId="0" fontId="47" fillId="4" borderId="2" xfId="3" applyFont="1" applyFill="1" applyBorder="1" applyAlignment="1" applyProtection="1">
      <alignment horizontal="left" vertical="center"/>
    </xf>
    <xf numFmtId="0" fontId="47" fillId="4" borderId="9" xfId="3" applyFont="1" applyFill="1" applyBorder="1" applyAlignment="1" applyProtection="1">
      <alignment horizontal="left" vertical="center"/>
    </xf>
    <xf numFmtId="0" fontId="16" fillId="4" borderId="28" xfId="3" applyFont="1" applyFill="1" applyBorder="1" applyAlignment="1" applyProtection="1">
      <alignment horizontal="left" vertical="top"/>
    </xf>
    <xf numFmtId="0" fontId="19" fillId="4" borderId="0" xfId="3" applyFont="1" applyFill="1" applyAlignment="1" applyProtection="1">
      <alignment horizontal="right" vertical="top"/>
    </xf>
    <xf numFmtId="169" fontId="48" fillId="4" borderId="4" xfId="3" applyNumberFormat="1" applyFont="1" applyFill="1" applyBorder="1" applyAlignment="1" applyProtection="1">
      <alignment horizontal="center" vertical="center"/>
    </xf>
    <xf numFmtId="169" fontId="48" fillId="4" borderId="5" xfId="3" applyNumberFormat="1" applyFont="1" applyFill="1" applyBorder="1" applyAlignment="1" applyProtection="1">
      <alignment horizontal="center" vertical="center"/>
    </xf>
    <xf numFmtId="169" fontId="48" fillId="4" borderId="7" xfId="3" applyNumberFormat="1" applyFont="1" applyFill="1" applyBorder="1" applyAlignment="1" applyProtection="1">
      <alignment horizontal="center" vertical="center"/>
    </xf>
    <xf numFmtId="169" fontId="48" fillId="4" borderId="8" xfId="3" applyNumberFormat="1" applyFont="1" applyFill="1" applyBorder="1" applyAlignment="1" applyProtection="1">
      <alignment horizontal="center" vertical="center"/>
    </xf>
    <xf numFmtId="169" fontId="48" fillId="4" borderId="2" xfId="3" applyNumberFormat="1" applyFont="1" applyFill="1" applyBorder="1" applyAlignment="1" applyProtection="1">
      <alignment horizontal="center" vertical="center"/>
    </xf>
    <xf numFmtId="169" fontId="48" fillId="4" borderId="9" xfId="3" applyNumberFormat="1" applyFont="1" applyFill="1" applyBorder="1" applyAlignment="1" applyProtection="1">
      <alignment horizontal="center" vertical="center"/>
    </xf>
    <xf numFmtId="169" fontId="49" fillId="4" borderId="10" xfId="3" applyNumberFormat="1" applyFont="1" applyFill="1" applyBorder="1" applyAlignment="1" applyProtection="1">
      <alignment horizontal="center" vertical="center" wrapText="1"/>
    </xf>
    <xf numFmtId="169" fontId="49" fillId="4" borderId="6" xfId="3" applyNumberFormat="1" applyFont="1" applyFill="1" applyBorder="1" applyAlignment="1" applyProtection="1">
      <alignment horizontal="center" vertical="center" wrapText="1"/>
    </xf>
    <xf numFmtId="169" fontId="49" fillId="4" borderId="11" xfId="3" applyNumberFormat="1" applyFont="1" applyFill="1" applyBorder="1" applyAlignment="1" applyProtection="1">
      <alignment horizontal="center" vertical="center" wrapText="1"/>
    </xf>
    <xf numFmtId="14" fontId="46" fillId="4" borderId="0" xfId="3" applyNumberFormat="1" applyFont="1" applyFill="1" applyAlignment="1" applyProtection="1">
      <alignment horizontal="center" vertical="center"/>
    </xf>
    <xf numFmtId="0" fontId="4" fillId="0" borderId="3" xfId="0" applyFont="1" applyBorder="1" applyAlignment="1">
      <alignment horizontal="center" vertical="center"/>
      <protection locked="0"/>
    </xf>
    <xf numFmtId="0" fontId="4" fillId="0" borderId="0" xfId="0" applyFont="1" applyAlignment="1" applyProtection="1">
      <alignment horizontal="center"/>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169" fontId="16" fillId="6" borderId="3" xfId="3" applyNumberFormat="1" applyFont="1" applyFill="1" applyBorder="1" applyAlignment="1" applyProtection="1">
      <alignment horizontal="right" shrinkToFit="1"/>
    </xf>
    <xf numFmtId="165" fontId="16" fillId="6" borderId="3" xfId="3" applyNumberFormat="1" applyFont="1" applyFill="1" applyBorder="1" applyAlignment="1" applyProtection="1">
      <alignment horizontal="right" shrinkToFit="1"/>
    </xf>
    <xf numFmtId="0" fontId="16" fillId="6" borderId="3" xfId="3" applyFont="1" applyFill="1" applyBorder="1" applyAlignment="1" applyProtection="1">
      <alignment horizontal="left"/>
    </xf>
    <xf numFmtId="0" fontId="16" fillId="6" borderId="10" xfId="3" applyFont="1" applyFill="1" applyBorder="1" applyAlignment="1" applyProtection="1">
      <alignment horizontal="left" vertical="center"/>
    </xf>
    <xf numFmtId="0" fontId="16" fillId="6" borderId="6" xfId="3" applyFont="1" applyFill="1" applyBorder="1" applyAlignment="1" applyProtection="1">
      <alignment horizontal="left" vertical="center"/>
    </xf>
    <xf numFmtId="0" fontId="16" fillId="6" borderId="11" xfId="3" applyFont="1" applyFill="1" applyBorder="1" applyAlignment="1" applyProtection="1">
      <alignment horizontal="left" vertical="center"/>
    </xf>
    <xf numFmtId="0" fontId="16" fillId="6" borderId="10" xfId="3" applyFont="1" applyFill="1" applyBorder="1" applyAlignment="1" applyProtection="1">
      <alignment horizontal="left"/>
    </xf>
    <xf numFmtId="0" fontId="16" fillId="6" borderId="6" xfId="3" applyFont="1" applyFill="1" applyBorder="1" applyAlignment="1" applyProtection="1">
      <alignment horizontal="left"/>
    </xf>
    <xf numFmtId="0" fontId="16" fillId="6" borderId="11" xfId="3" applyFont="1" applyFill="1" applyBorder="1" applyAlignment="1" applyProtection="1">
      <alignment horizontal="left"/>
    </xf>
    <xf numFmtId="0" fontId="16" fillId="6" borderId="8" xfId="3" applyFont="1" applyFill="1" applyBorder="1" applyAlignment="1" applyProtection="1">
      <alignment horizontal="left" vertical="center"/>
    </xf>
    <xf numFmtId="0" fontId="16" fillId="6" borderId="2" xfId="3" applyFont="1" applyFill="1" applyBorder="1" applyAlignment="1" applyProtection="1">
      <alignment horizontal="left" vertical="center"/>
    </xf>
    <xf numFmtId="0" fontId="16" fillId="6" borderId="9" xfId="3" applyFont="1" applyFill="1" applyBorder="1" applyAlignment="1" applyProtection="1">
      <alignment horizontal="left" vertical="center"/>
    </xf>
  </cellXfs>
  <cellStyles count="9">
    <cellStyle name="Link" xfId="8" builtinId="8"/>
    <cellStyle name="Prozent 2" xfId="2" xr:uid="{00000000-0005-0000-0000-000001000000}"/>
    <cellStyle name="Standard" xfId="0" builtinId="0"/>
    <cellStyle name="Standard 2" xfId="1" xr:uid="{00000000-0005-0000-0000-000003000000}"/>
    <cellStyle name="Standard 2 2" xfId="3" xr:uid="{00000000-0005-0000-0000-000004000000}"/>
    <cellStyle name="Standard 2 3" xfId="4" xr:uid="{00000000-0005-0000-0000-000005000000}"/>
    <cellStyle name="Standard 2 3 2" xfId="5" xr:uid="{00000000-0005-0000-0000-000006000000}"/>
    <cellStyle name="Standard 2 4" xfId="6" xr:uid="{00000000-0005-0000-0000-000007000000}"/>
    <cellStyle name="Standard 3" xfId="7" xr:uid="{00000000-0005-0000-0000-000008000000}"/>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5" lockText="1" noThreeD="1"/>
</file>

<file path=xl/ctrlProps/ctrlProp11.xml><?xml version="1.0" encoding="utf-8"?>
<formControlPr xmlns="http://schemas.microsoft.com/office/spreadsheetml/2009/9/main" objectType="CheckBox" fmlaLink="$M$56" lockText="1" noThreeD="1"/>
</file>

<file path=xl/ctrlProps/ctrlProp12.xml><?xml version="1.0" encoding="utf-8"?>
<formControlPr xmlns="http://schemas.microsoft.com/office/spreadsheetml/2009/9/main" objectType="CheckBox" fmlaLink="$AB$12" lockText="1" noThreeD="1"/>
</file>

<file path=xl/ctrlProps/ctrlProp13.xml><?xml version="1.0" encoding="utf-8"?>
<formControlPr xmlns="http://schemas.microsoft.com/office/spreadsheetml/2009/9/main" objectType="CheckBox" fmlaLink="$AB$13"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Y$58"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219075</xdr:colOff>
          <xdr:row>11</xdr:row>
          <xdr:rowOff>0</xdr:rowOff>
        </xdr:from>
        <xdr:to>
          <xdr:col>28</xdr:col>
          <xdr:colOff>142875</xdr:colOff>
          <xdr:row>12</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12</xdr:row>
          <xdr:rowOff>0</xdr:rowOff>
        </xdr:from>
        <xdr:to>
          <xdr:col>28</xdr:col>
          <xdr:colOff>161925</xdr:colOff>
          <xdr:row>13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54</xdr:row>
          <xdr:rowOff>19050</xdr:rowOff>
        </xdr:from>
        <xdr:to>
          <xdr:col>24</xdr:col>
          <xdr:colOff>304800</xdr:colOff>
          <xdr:row>55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53</xdr:row>
          <xdr:rowOff>28575</xdr:rowOff>
        </xdr:from>
        <xdr:to>
          <xdr:col>24</xdr:col>
          <xdr:colOff>304800</xdr:colOff>
          <xdr:row>53</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xdr:row>
          <xdr:rowOff>47625</xdr:rowOff>
        </xdr:from>
        <xdr:to>
          <xdr:col>12</xdr:col>
          <xdr:colOff>285750</xdr:colOff>
          <xdr:row>53</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56</xdr:row>
          <xdr:rowOff>19050</xdr:rowOff>
        </xdr:from>
        <xdr:to>
          <xdr:col>24</xdr:col>
          <xdr:colOff>304800</xdr:colOff>
          <xdr:row>56</xdr:row>
          <xdr:rowOff>228600</xdr:rowOff>
        </xdr:to>
        <xdr:sp macro="" textlink="">
          <xdr:nvSpPr>
            <xdr:cNvPr id="14374" name="Check Box 1027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55</xdr:row>
          <xdr:rowOff>190500</xdr:rowOff>
        </xdr:from>
        <xdr:to>
          <xdr:col>24</xdr:col>
          <xdr:colOff>304800</xdr:colOff>
          <xdr:row>55</xdr:row>
          <xdr:rowOff>400050</xdr:rowOff>
        </xdr:to>
        <xdr:sp macro="" textlink="">
          <xdr:nvSpPr>
            <xdr:cNvPr id="14375" name="Check Box 1027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56</xdr:row>
          <xdr:rowOff>247650</xdr:rowOff>
        </xdr:from>
        <xdr:to>
          <xdr:col>24</xdr:col>
          <xdr:colOff>304800</xdr:colOff>
          <xdr:row>57</xdr:row>
          <xdr:rowOff>200025</xdr:rowOff>
        </xdr:to>
        <xdr:sp macro="" textlink="">
          <xdr:nvSpPr>
            <xdr:cNvPr id="14376" name="Check Box 1028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56</xdr:row>
          <xdr:rowOff>19050</xdr:rowOff>
        </xdr:from>
        <xdr:to>
          <xdr:col>12</xdr:col>
          <xdr:colOff>285750</xdr:colOff>
          <xdr:row>56</xdr:row>
          <xdr:rowOff>228600</xdr:rowOff>
        </xdr:to>
        <xdr:sp macro="" textlink="">
          <xdr:nvSpPr>
            <xdr:cNvPr id="14383" name="Check Box 1028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54</xdr:row>
          <xdr:rowOff>9525</xdr:rowOff>
        </xdr:from>
        <xdr:to>
          <xdr:col>12</xdr:col>
          <xdr:colOff>295275</xdr:colOff>
          <xdr:row>54</xdr:row>
          <xdr:rowOff>209550</xdr:rowOff>
        </xdr:to>
        <xdr:sp macro="" textlink="">
          <xdr:nvSpPr>
            <xdr:cNvPr id="14384" name="Check Box 1028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55</xdr:row>
          <xdr:rowOff>57150</xdr:rowOff>
        </xdr:from>
        <xdr:to>
          <xdr:col>12</xdr:col>
          <xdr:colOff>285750</xdr:colOff>
          <xdr:row>55</xdr:row>
          <xdr:rowOff>276225</xdr:rowOff>
        </xdr:to>
        <xdr:sp macro="" textlink="">
          <xdr:nvSpPr>
            <xdr:cNvPr id="14387" name="Check Box 1029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11</xdr:row>
          <xdr:rowOff>0</xdr:rowOff>
        </xdr:from>
        <xdr:to>
          <xdr:col>28</xdr:col>
          <xdr:colOff>142875</xdr:colOff>
          <xdr:row>12</xdr:row>
          <xdr:rowOff>19050</xdr:rowOff>
        </xdr:to>
        <xdr:sp macro="" textlink="">
          <xdr:nvSpPr>
            <xdr:cNvPr id="14396" name="Check Box 1030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12</xdr:row>
          <xdr:rowOff>0</xdr:rowOff>
        </xdr:from>
        <xdr:to>
          <xdr:col>28</xdr:col>
          <xdr:colOff>161925</xdr:colOff>
          <xdr:row>13</xdr:row>
          <xdr:rowOff>9525</xdr:rowOff>
        </xdr:to>
        <xdr:sp macro="" textlink="">
          <xdr:nvSpPr>
            <xdr:cNvPr id="14397" name="Check Box 1030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edlbauer\AppData\Local\Microsoft\Windows\Temporary%20Internet%20Files\Content.Outlook\RSWQ6I2X\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row r="5">
          <cell r="H5">
            <v>0</v>
          </cell>
        </row>
      </sheetData>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bezjr-oberfranken.de/datenschutz/" TargetMode="External"/><Relationship Id="rId16" Type="http://schemas.openxmlformats.org/officeDocument/2006/relationships/ctrlProp" Target="../ctrlProps/ctrlProp11.xml"/><Relationship Id="rId1" Type="http://schemas.openxmlformats.org/officeDocument/2006/relationships/hyperlink" Target="http://www.bezjr-niederbayern.de/datenschutzerklaer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Z21"/>
  <sheetViews>
    <sheetView showGridLines="0" tabSelected="1" view="pageLayout" zoomScaleNormal="100" workbookViewId="0">
      <selection activeCell="A20" sqref="A20:W20"/>
    </sheetView>
  </sheetViews>
  <sheetFormatPr baseColWidth="10" defaultColWidth="11.5703125" defaultRowHeight="14.25"/>
  <cols>
    <col min="1" max="2" width="4.7109375" style="158" customWidth="1"/>
    <col min="3" max="3" width="3.85546875" style="158" customWidth="1"/>
    <col min="4" max="4" width="5.42578125" style="158" customWidth="1"/>
    <col min="5" max="5" width="4.85546875" style="158" customWidth="1"/>
    <col min="6" max="6" width="4" style="158" customWidth="1"/>
    <col min="7" max="7" width="4.28515625" style="158" customWidth="1"/>
    <col min="8" max="8" width="5.28515625" style="158" customWidth="1"/>
    <col min="9" max="9" width="4.5703125" style="158" customWidth="1"/>
    <col min="10" max="10" width="4" style="158" customWidth="1"/>
    <col min="11" max="11" width="4.7109375" style="158" customWidth="1"/>
    <col min="12" max="12" width="4.28515625" style="158" customWidth="1"/>
    <col min="13" max="13" width="4.42578125" style="158" customWidth="1"/>
    <col min="14" max="14" width="4.85546875" style="158" customWidth="1"/>
    <col min="15" max="15" width="4.5703125" style="158" customWidth="1"/>
    <col min="16" max="17" width="5.140625" style="158" customWidth="1"/>
    <col min="18" max="18" width="5.5703125" style="158" customWidth="1"/>
    <col min="19" max="19" width="4.7109375" style="158" customWidth="1"/>
    <col min="20" max="21" width="5.28515625" style="158" customWidth="1"/>
    <col min="22" max="22" width="6.28515625" style="158" customWidth="1"/>
    <col min="23" max="23" width="5.5703125" style="158" customWidth="1"/>
    <col min="24" max="24" width="5.140625" style="158" customWidth="1"/>
    <col min="25" max="25" width="6.42578125" style="158" customWidth="1"/>
    <col min="26" max="26" width="6.85546875" style="158" customWidth="1"/>
    <col min="27" max="16384" width="11.5703125" style="158"/>
  </cols>
  <sheetData>
    <row r="1" spans="1:26" s="137" customFormat="1" ht="20.25">
      <c r="A1" s="220" t="s">
        <v>325</v>
      </c>
      <c r="B1" s="220"/>
      <c r="C1" s="220"/>
      <c r="D1" s="220"/>
      <c r="E1" s="220"/>
      <c r="F1" s="220"/>
      <c r="G1" s="220"/>
      <c r="H1" s="220"/>
      <c r="I1" s="220"/>
      <c r="J1" s="220"/>
      <c r="K1" s="220"/>
      <c r="L1" s="220"/>
      <c r="M1" s="220"/>
      <c r="N1" s="220"/>
      <c r="O1" s="220"/>
      <c r="P1" s="220"/>
      <c r="Q1" s="220"/>
      <c r="R1" s="220"/>
      <c r="S1" s="220"/>
      <c r="T1" s="220"/>
      <c r="U1" s="220"/>
      <c r="V1" s="220"/>
      <c r="W1" s="220"/>
      <c r="X1" s="136"/>
      <c r="Y1" s="136"/>
      <c r="Z1" s="136"/>
    </row>
    <row r="3" spans="1:26" s="139" customFormat="1" ht="42.75" customHeight="1">
      <c r="A3" s="221" t="s">
        <v>332</v>
      </c>
      <c r="B3" s="221"/>
      <c r="C3" s="221"/>
      <c r="D3" s="221"/>
      <c r="E3" s="221"/>
      <c r="F3" s="221"/>
      <c r="G3" s="221"/>
      <c r="H3" s="221"/>
      <c r="I3" s="221"/>
      <c r="J3" s="221"/>
      <c r="K3" s="221"/>
      <c r="L3" s="221"/>
      <c r="M3" s="221"/>
      <c r="N3" s="221"/>
      <c r="O3" s="221"/>
      <c r="P3" s="221"/>
      <c r="Q3" s="221"/>
      <c r="R3" s="221"/>
      <c r="S3" s="221"/>
      <c r="T3" s="221"/>
      <c r="U3" s="221"/>
      <c r="V3" s="221"/>
      <c r="W3" s="221"/>
      <c r="X3" s="138"/>
      <c r="Y3" s="138"/>
      <c r="Z3" s="138"/>
    </row>
    <row r="4" spans="1:26" s="139" customFormat="1">
      <c r="Z4" s="140"/>
    </row>
    <row r="5" spans="1:26" s="139" customFormat="1" ht="18">
      <c r="A5" s="222" t="s">
        <v>290</v>
      </c>
      <c r="B5" s="222"/>
      <c r="C5" s="222"/>
      <c r="D5" s="222"/>
      <c r="E5" s="222"/>
      <c r="F5" s="222"/>
      <c r="G5" s="222"/>
      <c r="H5" s="222"/>
      <c r="I5" s="222"/>
      <c r="J5" s="222"/>
      <c r="K5" s="222"/>
      <c r="L5" s="222"/>
      <c r="M5" s="222"/>
      <c r="N5" s="222"/>
      <c r="O5" s="222"/>
      <c r="P5" s="222"/>
      <c r="Q5" s="222"/>
      <c r="R5" s="222"/>
      <c r="S5" s="222"/>
      <c r="T5" s="222"/>
      <c r="U5" s="222"/>
      <c r="V5" s="222"/>
      <c r="W5" s="222"/>
      <c r="X5" s="141"/>
      <c r="Y5" s="141"/>
      <c r="Z5" s="141"/>
    </row>
    <row r="6" spans="1:26" s="139" customFormat="1" ht="18">
      <c r="A6" s="142"/>
      <c r="B6" s="142"/>
      <c r="C6" s="142"/>
      <c r="D6" s="142"/>
      <c r="E6" s="142"/>
      <c r="F6" s="142"/>
      <c r="G6" s="142"/>
      <c r="H6" s="142"/>
      <c r="I6" s="142"/>
      <c r="J6" s="142"/>
      <c r="K6" s="142"/>
      <c r="L6" s="142"/>
      <c r="M6" s="142"/>
      <c r="N6" s="142"/>
      <c r="O6" s="142"/>
      <c r="P6" s="142"/>
      <c r="Q6" s="142"/>
      <c r="R6" s="142"/>
      <c r="S6" s="142"/>
      <c r="T6" s="142"/>
      <c r="U6" s="142"/>
      <c r="V6" s="142"/>
      <c r="W6" s="142"/>
      <c r="X6" s="141"/>
      <c r="Y6" s="141"/>
      <c r="Z6" s="141"/>
    </row>
    <row r="7" spans="1:26" s="144" customFormat="1" ht="45" customHeight="1">
      <c r="A7" s="143" t="s">
        <v>117</v>
      </c>
      <c r="B7" s="215" t="s">
        <v>308</v>
      </c>
      <c r="C7" s="215"/>
      <c r="D7" s="215"/>
      <c r="E7" s="215"/>
      <c r="F7" s="215"/>
      <c r="G7" s="215"/>
      <c r="H7" s="215"/>
      <c r="I7" s="215"/>
      <c r="J7" s="215"/>
      <c r="K7" s="215"/>
      <c r="L7" s="215"/>
      <c r="M7" s="215"/>
      <c r="N7" s="215"/>
      <c r="O7" s="215"/>
      <c r="P7" s="215"/>
      <c r="Q7" s="215"/>
      <c r="R7" s="215"/>
      <c r="S7" s="215"/>
      <c r="T7" s="215"/>
      <c r="U7" s="215"/>
      <c r="V7" s="215"/>
      <c r="W7" s="215"/>
      <c r="X7" s="143"/>
      <c r="Y7" s="143"/>
      <c r="Z7" s="143"/>
    </row>
    <row r="8" spans="1:26" s="144" customFormat="1" ht="60" customHeight="1">
      <c r="A8" s="145" t="s">
        <v>118</v>
      </c>
      <c r="B8" s="215" t="s">
        <v>342</v>
      </c>
      <c r="C8" s="215"/>
      <c r="D8" s="215"/>
      <c r="E8" s="215"/>
      <c r="F8" s="215"/>
      <c r="G8" s="215"/>
      <c r="H8" s="215"/>
      <c r="I8" s="215"/>
      <c r="J8" s="215"/>
      <c r="K8" s="215"/>
      <c r="L8" s="215"/>
      <c r="M8" s="215"/>
      <c r="N8" s="215"/>
      <c r="O8" s="215"/>
      <c r="P8" s="215"/>
      <c r="Q8" s="215"/>
      <c r="R8" s="215"/>
      <c r="S8" s="215"/>
      <c r="T8" s="215"/>
      <c r="U8" s="215"/>
      <c r="V8" s="215"/>
      <c r="W8" s="215"/>
      <c r="X8" s="143"/>
      <c r="Y8" s="143"/>
      <c r="Z8" s="143"/>
    </row>
    <row r="9" spans="1:26" s="144" customFormat="1" ht="123" customHeight="1">
      <c r="A9" s="145" t="s">
        <v>119</v>
      </c>
      <c r="B9" s="215" t="s">
        <v>343</v>
      </c>
      <c r="C9" s="215"/>
      <c r="D9" s="215"/>
      <c r="E9" s="215"/>
      <c r="F9" s="215"/>
      <c r="G9" s="215"/>
      <c r="H9" s="215"/>
      <c r="I9" s="215"/>
      <c r="J9" s="215"/>
      <c r="K9" s="215"/>
      <c r="L9" s="215"/>
      <c r="M9" s="215"/>
      <c r="N9" s="215"/>
      <c r="O9" s="215"/>
      <c r="P9" s="215"/>
      <c r="Q9" s="215"/>
      <c r="R9" s="215"/>
      <c r="S9" s="215"/>
      <c r="T9" s="215"/>
      <c r="U9" s="215"/>
      <c r="V9" s="215"/>
      <c r="W9" s="215"/>
      <c r="X9" s="145"/>
      <c r="Y9" s="143"/>
      <c r="Z9" s="143"/>
    </row>
    <row r="10" spans="1:26" s="139" customFormat="1">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0"/>
    </row>
    <row r="11" spans="1:26" s="139" customFormat="1" ht="40.9" customHeight="1">
      <c r="A11" s="221" t="s">
        <v>301</v>
      </c>
      <c r="B11" s="221"/>
      <c r="C11" s="221"/>
      <c r="D11" s="221"/>
      <c r="E11" s="221"/>
      <c r="F11" s="221"/>
      <c r="G11" s="221"/>
      <c r="H11" s="221"/>
      <c r="I11" s="221"/>
      <c r="J11" s="221"/>
      <c r="K11" s="221"/>
      <c r="L11" s="221"/>
      <c r="M11" s="221"/>
      <c r="N11" s="221"/>
      <c r="O11" s="221"/>
      <c r="P11" s="221"/>
      <c r="Q11" s="221"/>
      <c r="R11" s="221"/>
      <c r="S11" s="221"/>
      <c r="T11" s="221"/>
      <c r="U11" s="221"/>
      <c r="V11" s="221"/>
      <c r="W11" s="221"/>
      <c r="X11" s="147"/>
      <c r="Y11" s="147"/>
      <c r="Z11" s="147"/>
    </row>
    <row r="12" spans="1:26" s="139" customFormat="1" ht="25.15" customHeight="1">
      <c r="A12" s="148"/>
      <c r="B12" s="149"/>
      <c r="C12" s="149"/>
      <c r="D12" s="149"/>
      <c r="E12" s="149"/>
      <c r="F12" s="148"/>
      <c r="G12" s="223" t="s">
        <v>300</v>
      </c>
      <c r="H12" s="223"/>
      <c r="I12" s="223"/>
      <c r="J12" s="223"/>
      <c r="K12" s="223"/>
      <c r="L12" s="223"/>
      <c r="M12" s="223"/>
      <c r="N12" s="223"/>
      <c r="O12" s="223"/>
      <c r="P12" s="223"/>
      <c r="Q12" s="223"/>
      <c r="R12" s="223"/>
      <c r="S12" s="149"/>
      <c r="T12" s="149"/>
      <c r="U12" s="149"/>
      <c r="V12" s="149"/>
      <c r="W12" s="149"/>
      <c r="X12" s="141"/>
      <c r="Y12" s="141"/>
      <c r="Z12" s="141"/>
    </row>
    <row r="13" spans="1:26" s="151" customFormat="1" ht="36.6" customHeight="1">
      <c r="A13" s="225" t="s">
        <v>265</v>
      </c>
      <c r="B13" s="225"/>
      <c r="C13" s="225"/>
      <c r="D13" s="225"/>
      <c r="E13" s="225"/>
      <c r="F13" s="225"/>
      <c r="G13" s="225"/>
      <c r="H13" s="225"/>
      <c r="I13" s="225"/>
      <c r="J13" s="225"/>
      <c r="K13" s="225"/>
      <c r="L13" s="225"/>
      <c r="M13" s="225"/>
      <c r="N13" s="225"/>
      <c r="O13" s="225"/>
      <c r="P13" s="225"/>
      <c r="Q13" s="225"/>
      <c r="R13" s="225"/>
      <c r="S13" s="225"/>
      <c r="T13" s="225"/>
      <c r="U13" s="225"/>
      <c r="V13" s="225"/>
      <c r="W13" s="225"/>
      <c r="X13" s="150"/>
      <c r="Y13" s="150"/>
      <c r="Z13" s="150"/>
    </row>
    <row r="14" spans="1:26" s="139" customFormat="1" ht="36.6" customHeight="1">
      <c r="A14" s="224" t="s">
        <v>263</v>
      </c>
      <c r="B14" s="224"/>
      <c r="C14" s="224"/>
      <c r="D14" s="224"/>
      <c r="E14" s="224"/>
      <c r="F14" s="224"/>
      <c r="G14" s="224"/>
      <c r="H14" s="224"/>
      <c r="I14" s="224"/>
      <c r="J14" s="224"/>
      <c r="K14" s="224"/>
      <c r="L14" s="224"/>
      <c r="M14" s="224"/>
      <c r="N14" s="224"/>
      <c r="O14" s="224"/>
      <c r="P14" s="224"/>
      <c r="Q14" s="224"/>
      <c r="R14" s="224"/>
      <c r="S14" s="224"/>
      <c r="T14" s="224"/>
      <c r="U14" s="224"/>
      <c r="V14" s="224"/>
      <c r="W14" s="224"/>
      <c r="X14" s="152"/>
      <c r="Y14" s="152"/>
      <c r="Z14" s="152"/>
    </row>
    <row r="16" spans="1:26" s="154" customFormat="1" ht="24" customHeight="1">
      <c r="A16" s="219" t="s">
        <v>264</v>
      </c>
      <c r="B16" s="219"/>
      <c r="C16" s="219"/>
      <c r="D16" s="219"/>
      <c r="E16" s="219"/>
      <c r="F16" s="219"/>
      <c r="G16" s="219"/>
      <c r="H16" s="219"/>
      <c r="I16" s="219"/>
      <c r="J16" s="219"/>
      <c r="K16" s="219"/>
      <c r="L16" s="219"/>
      <c r="M16" s="219"/>
      <c r="N16" s="219"/>
      <c r="O16" s="219"/>
      <c r="P16" s="219"/>
      <c r="Q16" s="219"/>
      <c r="R16" s="219"/>
      <c r="S16" s="219"/>
      <c r="T16" s="219"/>
      <c r="U16" s="219"/>
      <c r="V16" s="219"/>
      <c r="W16" s="219"/>
      <c r="X16" s="153"/>
      <c r="Y16" s="153"/>
      <c r="Z16" s="153"/>
    </row>
    <row r="17" spans="1:26" s="148" customFormat="1" ht="165.75" customHeight="1">
      <c r="A17" s="213" t="s">
        <v>344</v>
      </c>
      <c r="B17" s="214"/>
      <c r="C17" s="214"/>
      <c r="D17" s="214"/>
      <c r="E17" s="214"/>
      <c r="F17" s="214"/>
      <c r="G17" s="214"/>
      <c r="H17" s="214"/>
      <c r="I17" s="214"/>
      <c r="J17" s="214"/>
      <c r="K17" s="214"/>
      <c r="L17" s="214"/>
      <c r="M17" s="214"/>
      <c r="N17" s="214"/>
      <c r="O17" s="214"/>
      <c r="P17" s="214"/>
      <c r="Q17" s="214"/>
      <c r="R17" s="214"/>
      <c r="S17" s="214"/>
      <c r="T17" s="214"/>
      <c r="U17" s="214"/>
      <c r="V17" s="214"/>
      <c r="W17" s="214"/>
      <c r="X17" s="155"/>
      <c r="Y17" s="155"/>
      <c r="Z17" s="155"/>
    </row>
    <row r="18" spans="1:26" s="154" customFormat="1" ht="24" customHeight="1">
      <c r="A18" s="218"/>
      <c r="B18" s="219"/>
      <c r="C18" s="219"/>
      <c r="D18" s="219"/>
      <c r="E18" s="219"/>
      <c r="F18" s="219"/>
      <c r="G18" s="219"/>
      <c r="H18" s="219"/>
      <c r="I18" s="219"/>
      <c r="J18" s="219"/>
      <c r="K18" s="219"/>
      <c r="L18" s="219"/>
      <c r="M18" s="219"/>
      <c r="N18" s="219"/>
      <c r="O18" s="219"/>
      <c r="P18" s="219"/>
      <c r="Q18" s="219"/>
      <c r="R18" s="219"/>
      <c r="S18" s="219"/>
      <c r="T18" s="219"/>
      <c r="U18" s="219"/>
      <c r="V18" s="219"/>
      <c r="W18" s="219"/>
      <c r="X18" s="153"/>
      <c r="Y18" s="153"/>
      <c r="Z18" s="153"/>
    </row>
    <row r="19" spans="1:26" s="148" customFormat="1" ht="63.75" customHeight="1">
      <c r="A19" s="216"/>
      <c r="B19" s="217"/>
      <c r="C19" s="217"/>
      <c r="D19" s="217"/>
      <c r="E19" s="217"/>
      <c r="F19" s="217"/>
      <c r="G19" s="217"/>
      <c r="H19" s="217"/>
      <c r="I19" s="217"/>
      <c r="J19" s="217"/>
      <c r="K19" s="217"/>
      <c r="L19" s="217"/>
      <c r="M19" s="217"/>
      <c r="N19" s="217"/>
      <c r="O19" s="217"/>
      <c r="P19" s="217"/>
      <c r="Q19" s="217"/>
      <c r="R19" s="217"/>
      <c r="S19" s="217"/>
      <c r="T19" s="217"/>
      <c r="U19" s="217"/>
      <c r="V19" s="217"/>
      <c r="W19" s="217"/>
      <c r="X19" s="155"/>
      <c r="Y19" s="155"/>
      <c r="Z19" s="155"/>
    </row>
    <row r="20" spans="1:26" s="156" customFormat="1" ht="82.15" customHeight="1">
      <c r="A20" s="212" t="s">
        <v>291</v>
      </c>
      <c r="B20" s="212"/>
      <c r="C20" s="212"/>
      <c r="D20" s="212"/>
      <c r="E20" s="212"/>
      <c r="F20" s="212"/>
      <c r="G20" s="212"/>
      <c r="H20" s="212"/>
      <c r="I20" s="212"/>
      <c r="J20" s="212"/>
      <c r="K20" s="212"/>
      <c r="L20" s="212"/>
      <c r="M20" s="212"/>
      <c r="N20" s="212"/>
      <c r="O20" s="212"/>
      <c r="P20" s="212"/>
      <c r="Q20" s="212"/>
      <c r="R20" s="212"/>
      <c r="S20" s="212"/>
      <c r="T20" s="212"/>
      <c r="U20" s="212"/>
      <c r="V20" s="212"/>
      <c r="W20" s="212"/>
      <c r="X20" s="150"/>
      <c r="Y20" s="150"/>
      <c r="Z20" s="150"/>
    </row>
    <row r="21" spans="1:26" ht="14.45" customHeight="1">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row>
  </sheetData>
  <sheetProtection algorithmName="SHA-512" hashValue="A4BjWbDdrl7ut8icrYNjq+Cm35TG5pl/+ZUlYwlKt+C1SRaNg/FNPd231aVCTLhUzkOQBhPzjx1gpM3diTpTwg==" saltValue="48CN94XIGmpvf/jEzt88tw==" spinCount="100000" sheet="1" formatCells="0" formatColumns="0" formatRows="0"/>
  <mergeCells count="15">
    <mergeCell ref="A1:W1"/>
    <mergeCell ref="A16:W16"/>
    <mergeCell ref="A3:W3"/>
    <mergeCell ref="A11:W11"/>
    <mergeCell ref="A5:W5"/>
    <mergeCell ref="G12:R12"/>
    <mergeCell ref="A14:W14"/>
    <mergeCell ref="A13:W13"/>
    <mergeCell ref="A20:W20"/>
    <mergeCell ref="A17:W17"/>
    <mergeCell ref="B7:W7"/>
    <mergeCell ref="B8:W8"/>
    <mergeCell ref="B9:W9"/>
    <mergeCell ref="A19:W19"/>
    <mergeCell ref="A18:W18"/>
  </mergeCells>
  <pageMargins left="0.59055118110236227" right="0.39370078740157483" top="0.78740157480314965" bottom="0.39370078740157483" header="0.39370078740157483" footer="0.19685039370078741"/>
  <pageSetup paperSize="9" scale="83" orientation="portrait" r:id="rId1"/>
  <headerFooter>
    <oddHeader>&amp;R&amp;G</oddHead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FF99"/>
  </sheetPr>
  <dimension ref="A1:K159"/>
  <sheetViews>
    <sheetView showGridLines="0" view="pageLayout" topLeftCell="A79" zoomScaleNormal="90" workbookViewId="0">
      <selection activeCell="A29" sqref="A29:K29"/>
    </sheetView>
  </sheetViews>
  <sheetFormatPr baseColWidth="10" defaultColWidth="11.42578125" defaultRowHeight="14.25"/>
  <cols>
    <col min="1" max="1" width="4.28515625" style="2" customWidth="1"/>
    <col min="2" max="2" width="15.7109375" style="2" customWidth="1"/>
    <col min="3" max="3" width="21.85546875" style="2" customWidth="1"/>
    <col min="4" max="6" width="3.7109375" style="4" customWidth="1"/>
    <col min="7" max="7" width="7" style="15" customWidth="1"/>
    <col min="8" max="8" width="19.85546875" style="2" customWidth="1"/>
    <col min="9" max="10" width="8.7109375" style="2" customWidth="1"/>
    <col min="11" max="11" width="9.7109375" style="2" bestFit="1" customWidth="1"/>
    <col min="12" max="16384" width="11.42578125" style="2"/>
  </cols>
  <sheetData>
    <row r="1" spans="1:11" ht="15.75">
      <c r="A1" s="1" t="s">
        <v>109</v>
      </c>
      <c r="D1" s="235"/>
      <c r="E1" s="235"/>
      <c r="F1" s="235"/>
      <c r="G1" s="235"/>
      <c r="H1" s="235"/>
      <c r="I1" s="1"/>
    </row>
    <row r="2" spans="1:11" ht="15.75">
      <c r="A2" s="1" t="s">
        <v>306</v>
      </c>
      <c r="D2" s="235"/>
      <c r="E2" s="235"/>
      <c r="F2" s="235"/>
      <c r="G2" s="235"/>
      <c r="H2" s="235"/>
      <c r="I2" s="1"/>
      <c r="J2" s="18"/>
    </row>
    <row r="3" spans="1:11" ht="15.75">
      <c r="A3" s="1" t="s">
        <v>110</v>
      </c>
      <c r="D3" s="235"/>
      <c r="E3" s="235"/>
      <c r="F3" s="235"/>
      <c r="G3" s="235"/>
      <c r="H3" s="235"/>
      <c r="I3" s="1"/>
      <c r="J3" s="18" t="s">
        <v>111</v>
      </c>
      <c r="K3" s="20"/>
    </row>
    <row r="4" spans="1:11" ht="15.75">
      <c r="A4" s="1" t="s">
        <v>307</v>
      </c>
      <c r="D4" s="235"/>
      <c r="E4" s="235"/>
      <c r="F4" s="235"/>
      <c r="G4" s="235"/>
      <c r="H4" s="235"/>
      <c r="I4" s="3"/>
      <c r="J4" s="18" t="s">
        <v>112</v>
      </c>
      <c r="K4" s="20"/>
    </row>
    <row r="5" spans="1:11" ht="10.9" customHeight="1"/>
    <row r="6" spans="1:11" ht="15.75">
      <c r="A6" s="1" t="s">
        <v>230</v>
      </c>
      <c r="B6" s="1"/>
      <c r="C6" s="1"/>
      <c r="D6" s="5"/>
      <c r="E6" s="5"/>
      <c r="F6" s="5"/>
      <c r="G6" s="6"/>
      <c r="H6" s="1"/>
      <c r="I6" s="1"/>
      <c r="J6" s="1"/>
      <c r="K6" s="1"/>
    </row>
    <row r="7" spans="1:11" ht="30.75" customHeight="1">
      <c r="A7" s="7" t="s">
        <v>113</v>
      </c>
      <c r="B7" s="14" t="s">
        <v>234</v>
      </c>
      <c r="C7" s="14" t="s">
        <v>233</v>
      </c>
      <c r="D7" s="8" t="s">
        <v>174</v>
      </c>
      <c r="E7" s="8" t="s">
        <v>175</v>
      </c>
      <c r="F7" s="8" t="s">
        <v>330</v>
      </c>
      <c r="G7" s="14" t="s">
        <v>231</v>
      </c>
      <c r="H7" s="14" t="s">
        <v>232</v>
      </c>
      <c r="I7" s="14" t="s">
        <v>114</v>
      </c>
      <c r="J7" s="233" t="s">
        <v>115</v>
      </c>
      <c r="K7" s="234"/>
    </row>
    <row r="8" spans="1:11" ht="22.5" customHeight="1">
      <c r="A8" s="17" t="s">
        <v>117</v>
      </c>
      <c r="B8" s="21"/>
      <c r="C8" s="21"/>
      <c r="D8" s="22"/>
      <c r="E8" s="22"/>
      <c r="F8" s="22"/>
      <c r="G8" s="23"/>
      <c r="H8" s="21"/>
      <c r="I8" s="23"/>
      <c r="J8" s="230"/>
      <c r="K8" s="231"/>
    </row>
    <row r="9" spans="1:11" ht="22.5" customHeight="1">
      <c r="A9" s="17" t="s">
        <v>118</v>
      </c>
      <c r="B9" s="21"/>
      <c r="C9" s="21"/>
      <c r="D9" s="22"/>
      <c r="E9" s="22"/>
      <c r="F9" s="22"/>
      <c r="G9" s="23"/>
      <c r="H9" s="21"/>
      <c r="I9" s="23"/>
      <c r="J9" s="230"/>
      <c r="K9" s="231"/>
    </row>
    <row r="10" spans="1:11" ht="22.5" customHeight="1">
      <c r="A10" s="17" t="s">
        <v>119</v>
      </c>
      <c r="B10" s="21"/>
      <c r="C10" s="21"/>
      <c r="D10" s="22"/>
      <c r="E10" s="22"/>
      <c r="F10" s="22"/>
      <c r="G10" s="23"/>
      <c r="H10" s="21"/>
      <c r="I10" s="23"/>
      <c r="J10" s="230"/>
      <c r="K10" s="231"/>
    </row>
    <row r="11" spans="1:11" ht="22.5" customHeight="1">
      <c r="A11" s="17" t="s">
        <v>120</v>
      </c>
      <c r="B11" s="21"/>
      <c r="C11" s="21"/>
      <c r="D11" s="22"/>
      <c r="E11" s="22"/>
      <c r="F11" s="22"/>
      <c r="G11" s="23"/>
      <c r="H11" s="21"/>
      <c r="I11" s="23"/>
      <c r="J11" s="230"/>
      <c r="K11" s="231"/>
    </row>
    <row r="12" spans="1:11" ht="22.5" customHeight="1">
      <c r="A12" s="17" t="s">
        <v>121</v>
      </c>
      <c r="B12" s="21"/>
      <c r="C12" s="21"/>
      <c r="D12" s="22"/>
      <c r="E12" s="22"/>
      <c r="F12" s="22"/>
      <c r="G12" s="23"/>
      <c r="H12" s="21"/>
      <c r="I12" s="23"/>
      <c r="J12" s="230"/>
      <c r="K12" s="231"/>
    </row>
    <row r="13" spans="1:11" ht="22.5" customHeight="1">
      <c r="A13" s="17" t="s">
        <v>122</v>
      </c>
      <c r="B13" s="21"/>
      <c r="C13" s="21"/>
      <c r="D13" s="22"/>
      <c r="E13" s="22"/>
      <c r="F13" s="22"/>
      <c r="G13" s="23"/>
      <c r="H13" s="21"/>
      <c r="I13" s="23"/>
      <c r="J13" s="230"/>
      <c r="K13" s="231"/>
    </row>
    <row r="14" spans="1:11" ht="22.5" customHeight="1">
      <c r="A14" s="17" t="s">
        <v>123</v>
      </c>
      <c r="B14" s="21"/>
      <c r="C14" s="21"/>
      <c r="D14" s="22"/>
      <c r="E14" s="22"/>
      <c r="F14" s="22"/>
      <c r="G14" s="23"/>
      <c r="H14" s="21"/>
      <c r="I14" s="23"/>
      <c r="J14" s="230"/>
      <c r="K14" s="231"/>
    </row>
    <row r="15" spans="1:11" ht="22.5" customHeight="1">
      <c r="A15" s="17" t="s">
        <v>124</v>
      </c>
      <c r="B15" s="21"/>
      <c r="C15" s="21"/>
      <c r="D15" s="22"/>
      <c r="E15" s="22"/>
      <c r="F15" s="22"/>
      <c r="G15" s="23"/>
      <c r="H15" s="21"/>
      <c r="I15" s="23"/>
      <c r="J15" s="230"/>
      <c r="K15" s="231"/>
    </row>
    <row r="16" spans="1:11" ht="22.5" customHeight="1">
      <c r="A16" s="17" t="s">
        <v>125</v>
      </c>
      <c r="B16" s="21"/>
      <c r="C16" s="21"/>
      <c r="D16" s="22"/>
      <c r="E16" s="22"/>
      <c r="F16" s="22"/>
      <c r="G16" s="23"/>
      <c r="H16" s="21"/>
      <c r="I16" s="23"/>
      <c r="J16" s="230"/>
      <c r="K16" s="231"/>
    </row>
    <row r="17" spans="1:11" ht="22.5" customHeight="1">
      <c r="A17" s="17" t="s">
        <v>126</v>
      </c>
      <c r="B17" s="21"/>
      <c r="C17" s="21"/>
      <c r="D17" s="22"/>
      <c r="E17" s="22"/>
      <c r="F17" s="22"/>
      <c r="G17" s="23"/>
      <c r="H17" s="21"/>
      <c r="I17" s="23"/>
      <c r="J17" s="230"/>
      <c r="K17" s="231"/>
    </row>
    <row r="18" spans="1:11" ht="22.5" customHeight="1">
      <c r="A18" s="17" t="s">
        <v>127</v>
      </c>
      <c r="B18" s="21"/>
      <c r="C18" s="21"/>
      <c r="D18" s="22"/>
      <c r="E18" s="22"/>
      <c r="F18" s="22"/>
      <c r="G18" s="23"/>
      <c r="H18" s="21"/>
      <c r="I18" s="23"/>
      <c r="J18" s="230"/>
      <c r="K18" s="231"/>
    </row>
    <row r="19" spans="1:11" ht="22.5" customHeight="1">
      <c r="A19" s="17" t="s">
        <v>128</v>
      </c>
      <c r="B19" s="21"/>
      <c r="C19" s="21"/>
      <c r="D19" s="22"/>
      <c r="E19" s="22"/>
      <c r="F19" s="22"/>
      <c r="G19" s="23"/>
      <c r="H19" s="21"/>
      <c r="I19" s="23"/>
      <c r="J19" s="230"/>
      <c r="K19" s="231"/>
    </row>
    <row r="20" spans="1:11" ht="22.5" customHeight="1">
      <c r="A20" s="17" t="s">
        <v>129</v>
      </c>
      <c r="B20" s="21"/>
      <c r="C20" s="21"/>
      <c r="D20" s="22"/>
      <c r="E20" s="22"/>
      <c r="F20" s="22"/>
      <c r="G20" s="23"/>
      <c r="H20" s="21"/>
      <c r="I20" s="23"/>
      <c r="J20" s="230"/>
      <c r="K20" s="231"/>
    </row>
    <row r="21" spans="1:11" ht="22.5" customHeight="1">
      <c r="A21" s="17" t="s">
        <v>130</v>
      </c>
      <c r="B21" s="21"/>
      <c r="C21" s="21"/>
      <c r="D21" s="22"/>
      <c r="E21" s="22"/>
      <c r="F21" s="22"/>
      <c r="G21" s="23"/>
      <c r="H21" s="21"/>
      <c r="I21" s="23"/>
      <c r="J21" s="230"/>
      <c r="K21" s="231"/>
    </row>
    <row r="22" spans="1:11" ht="22.5" customHeight="1">
      <c r="A22" s="17" t="s">
        <v>131</v>
      </c>
      <c r="B22" s="21"/>
      <c r="C22" s="21"/>
      <c r="D22" s="22"/>
      <c r="E22" s="22"/>
      <c r="F22" s="22"/>
      <c r="G22" s="23"/>
      <c r="H22" s="21"/>
      <c r="I22" s="23"/>
      <c r="J22" s="230"/>
      <c r="K22" s="231"/>
    </row>
    <row r="23" spans="1:11" ht="22.5" customHeight="1">
      <c r="A23" s="17" t="s">
        <v>132</v>
      </c>
      <c r="B23" s="21"/>
      <c r="C23" s="21"/>
      <c r="D23" s="22"/>
      <c r="E23" s="22"/>
      <c r="F23" s="22"/>
      <c r="G23" s="23"/>
      <c r="H23" s="21"/>
      <c r="I23" s="23"/>
      <c r="J23" s="230"/>
      <c r="K23" s="231"/>
    </row>
    <row r="24" spans="1:11" ht="22.5" customHeight="1">
      <c r="A24" s="17" t="s">
        <v>133</v>
      </c>
      <c r="B24" s="21"/>
      <c r="C24" s="21"/>
      <c r="D24" s="22"/>
      <c r="E24" s="22"/>
      <c r="F24" s="22"/>
      <c r="G24" s="23"/>
      <c r="H24" s="21"/>
      <c r="I24" s="23"/>
      <c r="J24" s="230"/>
      <c r="K24" s="231"/>
    </row>
    <row r="25" spans="1:11" ht="22.5" customHeight="1">
      <c r="A25" s="17" t="s">
        <v>134</v>
      </c>
      <c r="B25" s="21"/>
      <c r="C25" s="21"/>
      <c r="D25" s="22"/>
      <c r="E25" s="22"/>
      <c r="F25" s="22"/>
      <c r="G25" s="23"/>
      <c r="H25" s="21"/>
      <c r="I25" s="23"/>
      <c r="J25" s="230"/>
      <c r="K25" s="231"/>
    </row>
    <row r="26" spans="1:11" ht="22.5" customHeight="1">
      <c r="A26" s="17" t="s">
        <v>135</v>
      </c>
      <c r="B26" s="21"/>
      <c r="C26" s="21"/>
      <c r="D26" s="22"/>
      <c r="E26" s="22"/>
      <c r="F26" s="22"/>
      <c r="G26" s="23"/>
      <c r="H26" s="21"/>
      <c r="I26" s="23"/>
      <c r="J26" s="23"/>
      <c r="K26" s="24"/>
    </row>
    <row r="27" spans="1:11" ht="22.5" customHeight="1">
      <c r="A27" s="17" t="s">
        <v>136</v>
      </c>
      <c r="B27" s="21"/>
      <c r="C27" s="21"/>
      <c r="D27" s="22"/>
      <c r="E27" s="22"/>
      <c r="F27" s="22"/>
      <c r="G27" s="23"/>
      <c r="H27" s="21"/>
      <c r="I27" s="23"/>
      <c r="J27" s="230"/>
      <c r="K27" s="231"/>
    </row>
    <row r="28" spans="1:11" ht="4.5" customHeight="1">
      <c r="B28" s="27"/>
      <c r="C28" s="27"/>
      <c r="D28" s="19"/>
      <c r="E28" s="19"/>
      <c r="F28" s="19"/>
      <c r="G28" s="28"/>
      <c r="H28" s="27"/>
      <c r="I28" s="27"/>
      <c r="J28" s="27"/>
      <c r="K28" s="27"/>
    </row>
    <row r="29" spans="1:11" ht="15">
      <c r="A29" s="232" t="s">
        <v>340</v>
      </c>
      <c r="B29" s="232"/>
      <c r="C29" s="232"/>
      <c r="D29" s="232"/>
      <c r="E29" s="232"/>
      <c r="F29" s="232"/>
      <c r="G29" s="232"/>
      <c r="H29" s="232"/>
      <c r="I29" s="232"/>
      <c r="J29" s="232"/>
      <c r="K29" s="232"/>
    </row>
    <row r="30" spans="1:11">
      <c r="A30" s="12"/>
      <c r="B30" s="12"/>
      <c r="C30" s="12"/>
      <c r="D30" s="12"/>
      <c r="E30" s="12"/>
      <c r="F30" s="12"/>
      <c r="G30" s="12"/>
      <c r="H30" s="12"/>
      <c r="I30" s="12"/>
      <c r="J30" s="12"/>
      <c r="K30" s="12"/>
    </row>
    <row r="31" spans="1:11" ht="15.75">
      <c r="A31" s="1" t="s">
        <v>229</v>
      </c>
      <c r="B31" s="1"/>
      <c r="C31" s="1"/>
      <c r="D31" s="5"/>
      <c r="E31" s="5"/>
      <c r="F31" s="5"/>
      <c r="G31" s="6"/>
      <c r="H31" s="1"/>
      <c r="I31" s="1"/>
      <c r="J31" s="1"/>
      <c r="K31" s="1"/>
    </row>
    <row r="32" spans="1:11" ht="15">
      <c r="A32" s="226" t="s">
        <v>113</v>
      </c>
      <c r="B32" s="228" t="s">
        <v>234</v>
      </c>
      <c r="C32" s="228" t="s">
        <v>233</v>
      </c>
      <c r="D32" s="228" t="s">
        <v>174</v>
      </c>
      <c r="E32" s="228" t="s">
        <v>175</v>
      </c>
      <c r="F32" s="228" t="s">
        <v>330</v>
      </c>
      <c r="G32" s="228" t="s">
        <v>231</v>
      </c>
      <c r="H32" s="228" t="s">
        <v>232</v>
      </c>
      <c r="I32" s="60"/>
      <c r="J32" s="16" t="s">
        <v>114</v>
      </c>
      <c r="K32" s="61"/>
    </row>
    <row r="33" spans="1:11" ht="15">
      <c r="A33" s="227"/>
      <c r="B33" s="229"/>
      <c r="C33" s="229"/>
      <c r="D33" s="229"/>
      <c r="E33" s="229"/>
      <c r="F33" s="229"/>
      <c r="G33" s="229"/>
      <c r="H33" s="229"/>
      <c r="I33" s="13" t="s">
        <v>173</v>
      </c>
      <c r="J33" s="13" t="s">
        <v>116</v>
      </c>
      <c r="K33" s="29" t="s">
        <v>182</v>
      </c>
    </row>
    <row r="34" spans="1:11" s="9" customFormat="1" ht="22.5" customHeight="1">
      <c r="A34" s="11" t="s">
        <v>117</v>
      </c>
      <c r="B34" s="21"/>
      <c r="C34" s="21"/>
      <c r="D34" s="22"/>
      <c r="E34" s="22"/>
      <c r="F34" s="22"/>
      <c r="G34" s="23"/>
      <c r="H34" s="21"/>
      <c r="I34" s="26"/>
      <c r="J34" s="26"/>
      <c r="K34" s="25"/>
    </row>
    <row r="35" spans="1:11" s="9" customFormat="1" ht="22.5" customHeight="1">
      <c r="A35" s="11" t="s">
        <v>118</v>
      </c>
      <c r="B35" s="21"/>
      <c r="C35" s="21"/>
      <c r="D35" s="22"/>
      <c r="E35" s="22"/>
      <c r="F35" s="22"/>
      <c r="G35" s="23"/>
      <c r="H35" s="21"/>
      <c r="I35" s="26"/>
      <c r="J35" s="26"/>
      <c r="K35" s="25"/>
    </row>
    <row r="36" spans="1:11" s="9" customFormat="1" ht="22.5" customHeight="1">
      <c r="A36" s="11" t="s">
        <v>119</v>
      </c>
      <c r="B36" s="21"/>
      <c r="C36" s="21"/>
      <c r="D36" s="22"/>
      <c r="E36" s="22"/>
      <c r="F36" s="22"/>
      <c r="G36" s="23"/>
      <c r="H36" s="21"/>
      <c r="I36" s="26"/>
      <c r="J36" s="26"/>
      <c r="K36" s="25"/>
    </row>
    <row r="37" spans="1:11" s="9" customFormat="1" ht="22.5" customHeight="1">
      <c r="A37" s="11" t="s">
        <v>120</v>
      </c>
      <c r="B37" s="21"/>
      <c r="C37" s="21"/>
      <c r="D37" s="22"/>
      <c r="E37" s="22"/>
      <c r="F37" s="22"/>
      <c r="G37" s="23"/>
      <c r="H37" s="21"/>
      <c r="I37" s="26"/>
      <c r="J37" s="26"/>
      <c r="K37" s="25"/>
    </row>
    <row r="38" spans="1:11" s="9" customFormat="1" ht="22.5" customHeight="1">
      <c r="A38" s="11" t="s">
        <v>121</v>
      </c>
      <c r="B38" s="21"/>
      <c r="C38" s="21"/>
      <c r="D38" s="22"/>
      <c r="E38" s="22"/>
      <c r="F38" s="22"/>
      <c r="G38" s="23"/>
      <c r="H38" s="21"/>
      <c r="I38" s="26"/>
      <c r="J38" s="26"/>
      <c r="K38" s="25"/>
    </row>
    <row r="39" spans="1:11" s="9" customFormat="1" ht="22.5" customHeight="1">
      <c r="A39" s="11" t="s">
        <v>122</v>
      </c>
      <c r="B39" s="21"/>
      <c r="C39" s="21"/>
      <c r="D39" s="22"/>
      <c r="E39" s="22"/>
      <c r="F39" s="22"/>
      <c r="G39" s="23"/>
      <c r="H39" s="21"/>
      <c r="I39" s="26"/>
      <c r="J39" s="26"/>
      <c r="K39" s="25"/>
    </row>
    <row r="40" spans="1:11" s="9" customFormat="1" ht="22.5" customHeight="1">
      <c r="A40" s="11" t="s">
        <v>123</v>
      </c>
      <c r="B40" s="21"/>
      <c r="C40" s="21"/>
      <c r="D40" s="22"/>
      <c r="E40" s="22"/>
      <c r="F40" s="22"/>
      <c r="G40" s="23"/>
      <c r="H40" s="21"/>
      <c r="I40" s="26"/>
      <c r="J40" s="26"/>
      <c r="K40" s="25"/>
    </row>
    <row r="41" spans="1:11" s="9" customFormat="1" ht="22.5" customHeight="1">
      <c r="A41" s="11" t="s">
        <v>124</v>
      </c>
      <c r="B41" s="21"/>
      <c r="C41" s="21"/>
      <c r="D41" s="22"/>
      <c r="E41" s="22"/>
      <c r="F41" s="22"/>
      <c r="G41" s="23"/>
      <c r="H41" s="21"/>
      <c r="I41" s="26"/>
      <c r="J41" s="26"/>
      <c r="K41" s="25"/>
    </row>
    <row r="43" spans="1:11" ht="26.25" customHeight="1"/>
    <row r="45" spans="1:11" ht="15.75">
      <c r="A45" s="1" t="s">
        <v>229</v>
      </c>
      <c r="B45" s="1"/>
      <c r="C45" s="1"/>
      <c r="D45" s="5"/>
      <c r="E45" s="5"/>
      <c r="F45" s="5"/>
      <c r="G45" s="6"/>
      <c r="H45" s="1"/>
      <c r="I45" s="1"/>
      <c r="J45" s="1"/>
      <c r="K45" s="1"/>
    </row>
    <row r="46" spans="1:11" ht="15">
      <c r="A46" s="226" t="s">
        <v>113</v>
      </c>
      <c r="B46" s="228" t="s">
        <v>234</v>
      </c>
      <c r="C46" s="228" t="s">
        <v>233</v>
      </c>
      <c r="D46" s="228" t="s">
        <v>174</v>
      </c>
      <c r="E46" s="228" t="s">
        <v>175</v>
      </c>
      <c r="F46" s="228" t="s">
        <v>330</v>
      </c>
      <c r="G46" s="228" t="s">
        <v>231</v>
      </c>
      <c r="H46" s="228" t="s">
        <v>232</v>
      </c>
      <c r="I46" s="60"/>
      <c r="J46" s="16" t="s">
        <v>114</v>
      </c>
      <c r="K46" s="61"/>
    </row>
    <row r="47" spans="1:11" ht="15">
      <c r="A47" s="227"/>
      <c r="B47" s="229"/>
      <c r="C47" s="229"/>
      <c r="D47" s="229"/>
      <c r="E47" s="229"/>
      <c r="F47" s="229"/>
      <c r="G47" s="229"/>
      <c r="H47" s="229"/>
      <c r="I47" s="13" t="s">
        <v>173</v>
      </c>
      <c r="J47" s="13" t="s">
        <v>116</v>
      </c>
      <c r="K47" s="29" t="s">
        <v>182</v>
      </c>
    </row>
    <row r="48" spans="1:11" s="9" customFormat="1" ht="22.5" customHeight="1">
      <c r="A48" s="11" t="s">
        <v>125</v>
      </c>
      <c r="B48" s="21"/>
      <c r="C48" s="21"/>
      <c r="D48" s="22"/>
      <c r="E48" s="22"/>
      <c r="F48" s="22"/>
      <c r="G48" s="23"/>
      <c r="H48" s="21"/>
      <c r="I48" s="26"/>
      <c r="J48" s="26"/>
      <c r="K48" s="25"/>
    </row>
    <row r="49" spans="1:11" s="9" customFormat="1" ht="22.5" customHeight="1">
      <c r="A49" s="11" t="s">
        <v>126</v>
      </c>
      <c r="B49" s="21"/>
      <c r="C49" s="21"/>
      <c r="D49" s="22"/>
      <c r="E49" s="22"/>
      <c r="F49" s="22"/>
      <c r="G49" s="23"/>
      <c r="H49" s="21"/>
      <c r="I49" s="26"/>
      <c r="J49" s="26"/>
      <c r="K49" s="25"/>
    </row>
    <row r="50" spans="1:11" s="9" customFormat="1" ht="22.5" customHeight="1">
      <c r="A50" s="11" t="s">
        <v>127</v>
      </c>
      <c r="B50" s="21"/>
      <c r="C50" s="21"/>
      <c r="D50" s="22"/>
      <c r="E50" s="22"/>
      <c r="F50" s="22"/>
      <c r="G50" s="23"/>
      <c r="H50" s="21"/>
      <c r="I50" s="26"/>
      <c r="J50" s="26"/>
      <c r="K50" s="25"/>
    </row>
    <row r="51" spans="1:11" s="9" customFormat="1" ht="22.5" customHeight="1">
      <c r="A51" s="11" t="s">
        <v>128</v>
      </c>
      <c r="B51" s="21"/>
      <c r="C51" s="21"/>
      <c r="D51" s="22"/>
      <c r="E51" s="22"/>
      <c r="F51" s="22"/>
      <c r="G51" s="23"/>
      <c r="H51" s="21"/>
      <c r="I51" s="26"/>
      <c r="J51" s="26"/>
      <c r="K51" s="25"/>
    </row>
    <row r="52" spans="1:11" s="9" customFormat="1" ht="22.5" customHeight="1">
      <c r="A52" s="11" t="s">
        <v>129</v>
      </c>
      <c r="B52" s="21"/>
      <c r="C52" s="21"/>
      <c r="D52" s="22"/>
      <c r="E52" s="22"/>
      <c r="F52" s="22"/>
      <c r="G52" s="23"/>
      <c r="H52" s="21"/>
      <c r="I52" s="26"/>
      <c r="J52" s="26"/>
      <c r="K52" s="25"/>
    </row>
    <row r="53" spans="1:11" s="9" customFormat="1" ht="22.5" customHeight="1">
      <c r="A53" s="11" t="s">
        <v>130</v>
      </c>
      <c r="B53" s="21"/>
      <c r="C53" s="21"/>
      <c r="D53" s="22"/>
      <c r="E53" s="22"/>
      <c r="F53" s="22"/>
      <c r="G53" s="23"/>
      <c r="H53" s="21"/>
      <c r="I53" s="26"/>
      <c r="J53" s="26"/>
      <c r="K53" s="25"/>
    </row>
    <row r="54" spans="1:11" s="9" customFormat="1" ht="22.5" customHeight="1">
      <c r="A54" s="11" t="s">
        <v>131</v>
      </c>
      <c r="B54" s="21"/>
      <c r="C54" s="21"/>
      <c r="D54" s="22"/>
      <c r="E54" s="22"/>
      <c r="F54" s="22"/>
      <c r="G54" s="23"/>
      <c r="H54" s="21"/>
      <c r="I54" s="26"/>
      <c r="J54" s="26"/>
      <c r="K54" s="25"/>
    </row>
    <row r="55" spans="1:11" s="9" customFormat="1" ht="22.5" customHeight="1">
      <c r="A55" s="11" t="s">
        <v>132</v>
      </c>
      <c r="B55" s="21"/>
      <c r="C55" s="21"/>
      <c r="D55" s="22"/>
      <c r="E55" s="22"/>
      <c r="F55" s="22"/>
      <c r="G55" s="23"/>
      <c r="H55" s="21"/>
      <c r="I55" s="26"/>
      <c r="J55" s="26"/>
      <c r="K55" s="25"/>
    </row>
    <row r="56" spans="1:11" s="9" customFormat="1" ht="22.5" customHeight="1">
      <c r="A56" s="11" t="s">
        <v>133</v>
      </c>
      <c r="B56" s="21"/>
      <c r="C56" s="21"/>
      <c r="D56" s="22"/>
      <c r="E56" s="22"/>
      <c r="F56" s="22"/>
      <c r="G56" s="23"/>
      <c r="H56" s="21"/>
      <c r="I56" s="26"/>
      <c r="J56" s="26"/>
      <c r="K56" s="25"/>
    </row>
    <row r="57" spans="1:11" s="9" customFormat="1" ht="22.5" customHeight="1">
      <c r="A57" s="11" t="s">
        <v>134</v>
      </c>
      <c r="B57" s="21"/>
      <c r="C57" s="21"/>
      <c r="D57" s="22"/>
      <c r="E57" s="22"/>
      <c r="F57" s="22"/>
      <c r="G57" s="23"/>
      <c r="H57" s="21"/>
      <c r="I57" s="26"/>
      <c r="J57" s="26"/>
      <c r="K57" s="25"/>
    </row>
    <row r="58" spans="1:11" s="9" customFormat="1" ht="22.5" customHeight="1">
      <c r="A58" s="11" t="s">
        <v>135</v>
      </c>
      <c r="B58" s="21"/>
      <c r="C58" s="21"/>
      <c r="D58" s="22"/>
      <c r="E58" s="22"/>
      <c r="F58" s="22"/>
      <c r="G58" s="23"/>
      <c r="H58" s="21"/>
      <c r="I58" s="26"/>
      <c r="J58" s="26"/>
      <c r="K58" s="25"/>
    </row>
    <row r="59" spans="1:11" s="9" customFormat="1" ht="22.5" customHeight="1">
      <c r="A59" s="11" t="s">
        <v>136</v>
      </c>
      <c r="B59" s="21"/>
      <c r="C59" s="21"/>
      <c r="D59" s="22"/>
      <c r="E59" s="22"/>
      <c r="F59" s="22"/>
      <c r="G59" s="23"/>
      <c r="H59" s="21"/>
      <c r="I59" s="26"/>
      <c r="J59" s="26"/>
      <c r="K59" s="25"/>
    </row>
    <row r="60" spans="1:11" s="9" customFormat="1" ht="22.5" customHeight="1">
      <c r="A60" s="11" t="s">
        <v>137</v>
      </c>
      <c r="B60" s="21"/>
      <c r="C60" s="21"/>
      <c r="D60" s="22"/>
      <c r="E60" s="22"/>
      <c r="F60" s="22"/>
      <c r="G60" s="23"/>
      <c r="H60" s="21"/>
      <c r="I60" s="26"/>
      <c r="J60" s="26"/>
      <c r="K60" s="25"/>
    </row>
    <row r="61" spans="1:11" s="9" customFormat="1" ht="22.5" customHeight="1">
      <c r="A61" s="11" t="s">
        <v>138</v>
      </c>
      <c r="B61" s="21"/>
      <c r="C61" s="21"/>
      <c r="D61" s="22"/>
      <c r="E61" s="22"/>
      <c r="F61" s="22"/>
      <c r="G61" s="23"/>
      <c r="H61" s="21"/>
      <c r="I61" s="26"/>
      <c r="J61" s="26"/>
      <c r="K61" s="25"/>
    </row>
    <row r="62" spans="1:11" s="9" customFormat="1" ht="22.5" customHeight="1">
      <c r="A62" s="11" t="s">
        <v>139</v>
      </c>
      <c r="B62" s="21"/>
      <c r="C62" s="21"/>
      <c r="D62" s="22"/>
      <c r="E62" s="22"/>
      <c r="F62" s="22"/>
      <c r="G62" s="23"/>
      <c r="H62" s="21"/>
      <c r="I62" s="26"/>
      <c r="J62" s="26"/>
      <c r="K62" s="25"/>
    </row>
    <row r="63" spans="1:11" s="9" customFormat="1" ht="22.5" customHeight="1">
      <c r="A63" s="11" t="s">
        <v>140</v>
      </c>
      <c r="B63" s="21"/>
      <c r="C63" s="21"/>
      <c r="D63" s="22"/>
      <c r="E63" s="22"/>
      <c r="F63" s="22"/>
      <c r="G63" s="23"/>
      <c r="H63" s="21"/>
      <c r="I63" s="26"/>
      <c r="J63" s="26"/>
      <c r="K63" s="25"/>
    </row>
    <row r="64" spans="1:11" s="9" customFormat="1" ht="22.5" customHeight="1">
      <c r="A64" s="11" t="s">
        <v>141</v>
      </c>
      <c r="B64" s="21"/>
      <c r="C64" s="21"/>
      <c r="D64" s="22"/>
      <c r="E64" s="22"/>
      <c r="F64" s="22"/>
      <c r="G64" s="23"/>
      <c r="H64" s="21"/>
      <c r="I64" s="26"/>
      <c r="J64" s="26"/>
      <c r="K64" s="25"/>
    </row>
    <row r="65" spans="1:11" s="9" customFormat="1" ht="22.5" customHeight="1">
      <c r="A65" s="11" t="s">
        <v>142</v>
      </c>
      <c r="B65" s="21"/>
      <c r="C65" s="21"/>
      <c r="D65" s="22"/>
      <c r="E65" s="22"/>
      <c r="F65" s="22"/>
      <c r="G65" s="23"/>
      <c r="H65" s="21"/>
      <c r="I65" s="26"/>
      <c r="J65" s="26"/>
      <c r="K65" s="25"/>
    </row>
    <row r="66" spans="1:11" s="9" customFormat="1" ht="22.5" customHeight="1">
      <c r="A66" s="11" t="s">
        <v>143</v>
      </c>
      <c r="B66" s="21"/>
      <c r="C66" s="21"/>
      <c r="D66" s="22"/>
      <c r="E66" s="22"/>
      <c r="F66" s="22"/>
      <c r="G66" s="23"/>
      <c r="H66" s="21"/>
      <c r="I66" s="26"/>
      <c r="J66" s="26"/>
      <c r="K66" s="25"/>
    </row>
    <row r="67" spans="1:11" s="9" customFormat="1" ht="22.5" customHeight="1">
      <c r="A67" s="11" t="s">
        <v>144</v>
      </c>
      <c r="B67" s="21"/>
      <c r="C67" s="21"/>
      <c r="D67" s="22"/>
      <c r="E67" s="22"/>
      <c r="F67" s="22"/>
      <c r="G67" s="23"/>
      <c r="H67" s="21"/>
      <c r="I67" s="26"/>
      <c r="J67" s="26"/>
      <c r="K67" s="25"/>
    </row>
    <row r="68" spans="1:11" s="9" customFormat="1" ht="22.5" customHeight="1">
      <c r="A68" s="11" t="s">
        <v>145</v>
      </c>
      <c r="B68" s="21"/>
      <c r="C68" s="21"/>
      <c r="D68" s="22"/>
      <c r="E68" s="22"/>
      <c r="F68" s="22"/>
      <c r="G68" s="23"/>
      <c r="H68" s="21"/>
      <c r="I68" s="26"/>
      <c r="J68" s="26"/>
      <c r="K68" s="25"/>
    </row>
    <row r="69" spans="1:11" s="9" customFormat="1" ht="22.5" customHeight="1">
      <c r="A69" s="11" t="s">
        <v>146</v>
      </c>
      <c r="B69" s="21"/>
      <c r="C69" s="21"/>
      <c r="D69" s="22"/>
      <c r="E69" s="22"/>
      <c r="F69" s="22"/>
      <c r="G69" s="23"/>
      <c r="H69" s="21"/>
      <c r="I69" s="26"/>
      <c r="J69" s="26"/>
      <c r="K69" s="25"/>
    </row>
    <row r="70" spans="1:11" s="9" customFormat="1" ht="22.5" customHeight="1">
      <c r="A70" s="11" t="s">
        <v>147</v>
      </c>
      <c r="B70" s="21"/>
      <c r="C70" s="21"/>
      <c r="D70" s="22"/>
      <c r="E70" s="22"/>
      <c r="F70" s="22"/>
      <c r="G70" s="23"/>
      <c r="H70" s="21"/>
      <c r="I70" s="26"/>
      <c r="J70" s="26"/>
      <c r="K70" s="25"/>
    </row>
    <row r="71" spans="1:11" s="9" customFormat="1" ht="22.5" customHeight="1">
      <c r="A71" s="11" t="s">
        <v>148</v>
      </c>
      <c r="B71" s="21"/>
      <c r="C71" s="21"/>
      <c r="D71" s="22"/>
      <c r="E71" s="22"/>
      <c r="F71" s="22"/>
      <c r="G71" s="23"/>
      <c r="H71" s="21"/>
      <c r="I71" s="26"/>
      <c r="J71" s="26"/>
      <c r="K71" s="25"/>
    </row>
    <row r="72" spans="1:11" s="9" customFormat="1" ht="22.5" customHeight="1">
      <c r="A72" s="11" t="s">
        <v>149</v>
      </c>
      <c r="B72" s="21"/>
      <c r="C72" s="21"/>
      <c r="D72" s="22"/>
      <c r="E72" s="22"/>
      <c r="F72" s="22"/>
      <c r="G72" s="23"/>
      <c r="H72" s="21"/>
      <c r="I72" s="26"/>
      <c r="J72" s="26"/>
      <c r="K72" s="25"/>
    </row>
    <row r="73" spans="1:11" s="9" customFormat="1" ht="22.5" customHeight="1">
      <c r="A73" s="11" t="s">
        <v>150</v>
      </c>
      <c r="B73" s="21"/>
      <c r="C73" s="21"/>
      <c r="D73" s="22"/>
      <c r="E73" s="22"/>
      <c r="F73" s="22"/>
      <c r="G73" s="23"/>
      <c r="H73" s="21"/>
      <c r="I73" s="26"/>
      <c r="J73" s="26"/>
      <c r="K73" s="25"/>
    </row>
    <row r="74" spans="1:11" s="9" customFormat="1" ht="22.5" customHeight="1">
      <c r="A74" s="11" t="s">
        <v>151</v>
      </c>
      <c r="B74" s="21"/>
      <c r="C74" s="21"/>
      <c r="D74" s="22"/>
      <c r="E74" s="22"/>
      <c r="F74" s="22"/>
      <c r="G74" s="23"/>
      <c r="H74" s="21"/>
      <c r="I74" s="26"/>
      <c r="J74" s="26"/>
      <c r="K74" s="25"/>
    </row>
    <row r="75" spans="1:11" s="9" customFormat="1" ht="22.5" customHeight="1">
      <c r="A75" s="11" t="s">
        <v>152</v>
      </c>
      <c r="B75" s="21"/>
      <c r="C75" s="21"/>
      <c r="D75" s="22"/>
      <c r="E75" s="22"/>
      <c r="F75" s="22"/>
      <c r="G75" s="23"/>
      <c r="H75" s="21"/>
      <c r="I75" s="26"/>
      <c r="J75" s="26"/>
      <c r="K75" s="25"/>
    </row>
    <row r="76" spans="1:11" s="9" customFormat="1" ht="22.5" customHeight="1">
      <c r="A76" s="11" t="s">
        <v>153</v>
      </c>
      <c r="B76" s="21"/>
      <c r="C76" s="21"/>
      <c r="D76" s="22"/>
      <c r="E76" s="22"/>
      <c r="F76" s="22"/>
      <c r="G76" s="23"/>
      <c r="H76" s="21"/>
      <c r="I76" s="26"/>
      <c r="J76" s="26"/>
      <c r="K76" s="25"/>
    </row>
    <row r="77" spans="1:11" s="9" customFormat="1" ht="22.5" customHeight="1">
      <c r="A77" s="11" t="s">
        <v>154</v>
      </c>
      <c r="B77" s="21"/>
      <c r="C77" s="21"/>
      <c r="D77" s="22"/>
      <c r="E77" s="22"/>
      <c r="F77" s="22"/>
      <c r="G77" s="23"/>
      <c r="H77" s="21"/>
      <c r="I77" s="26"/>
      <c r="J77" s="26"/>
      <c r="K77" s="25"/>
    </row>
    <row r="78" spans="1:11" s="9" customFormat="1" ht="22.5" customHeight="1">
      <c r="A78" s="11" t="s">
        <v>155</v>
      </c>
      <c r="B78" s="21"/>
      <c r="C78" s="21"/>
      <c r="D78" s="22"/>
      <c r="E78" s="22"/>
      <c r="F78" s="22"/>
      <c r="G78" s="23"/>
      <c r="H78" s="21"/>
      <c r="I78" s="26"/>
      <c r="J78" s="26"/>
      <c r="K78" s="25"/>
    </row>
    <row r="80" spans="1:11" ht="36.75" customHeight="1"/>
    <row r="84" spans="1:11" ht="15.75">
      <c r="A84" s="1" t="s">
        <v>229</v>
      </c>
      <c r="B84" s="1"/>
      <c r="C84" s="1"/>
      <c r="D84" s="5"/>
      <c r="E84" s="5"/>
      <c r="F84" s="5"/>
      <c r="G84" s="6"/>
      <c r="H84" s="1"/>
      <c r="I84" s="1"/>
      <c r="J84" s="1"/>
      <c r="K84" s="1"/>
    </row>
    <row r="85" spans="1:11" ht="15">
      <c r="A85" s="226" t="s">
        <v>113</v>
      </c>
      <c r="B85" s="228" t="s">
        <v>234</v>
      </c>
      <c r="C85" s="228" t="s">
        <v>233</v>
      </c>
      <c r="D85" s="228" t="s">
        <v>174</v>
      </c>
      <c r="E85" s="228" t="s">
        <v>175</v>
      </c>
      <c r="F85" s="228" t="s">
        <v>330</v>
      </c>
      <c r="G85" s="228" t="s">
        <v>231</v>
      </c>
      <c r="H85" s="228" t="s">
        <v>232</v>
      </c>
      <c r="I85" s="60"/>
      <c r="J85" s="16" t="s">
        <v>114</v>
      </c>
      <c r="K85" s="61"/>
    </row>
    <row r="86" spans="1:11" ht="15">
      <c r="A86" s="227"/>
      <c r="B86" s="229"/>
      <c r="C86" s="229"/>
      <c r="D86" s="229"/>
      <c r="E86" s="229"/>
      <c r="F86" s="229"/>
      <c r="G86" s="229"/>
      <c r="H86" s="229"/>
      <c r="I86" s="13" t="s">
        <v>173</v>
      </c>
      <c r="J86" s="13" t="s">
        <v>116</v>
      </c>
      <c r="K86" s="29" t="s">
        <v>182</v>
      </c>
    </row>
    <row r="87" spans="1:11" s="9" customFormat="1" ht="22.5" customHeight="1">
      <c r="A87" s="11" t="s">
        <v>156</v>
      </c>
      <c r="B87" s="21"/>
      <c r="C87" s="21"/>
      <c r="D87" s="22"/>
      <c r="E87" s="22"/>
      <c r="F87" s="22"/>
      <c r="G87" s="23"/>
      <c r="H87" s="21"/>
      <c r="I87" s="26"/>
      <c r="J87" s="26"/>
      <c r="K87" s="25"/>
    </row>
    <row r="88" spans="1:11" s="9" customFormat="1" ht="22.5" customHeight="1">
      <c r="A88" s="11" t="s">
        <v>157</v>
      </c>
      <c r="B88" s="21"/>
      <c r="C88" s="21"/>
      <c r="D88" s="22"/>
      <c r="E88" s="22"/>
      <c r="F88" s="22"/>
      <c r="G88" s="23"/>
      <c r="H88" s="21"/>
      <c r="I88" s="26"/>
      <c r="J88" s="26"/>
      <c r="K88" s="25"/>
    </row>
    <row r="89" spans="1:11" s="9" customFormat="1" ht="22.5" customHeight="1">
      <c r="A89" s="11" t="s">
        <v>158</v>
      </c>
      <c r="B89" s="21"/>
      <c r="C89" s="21"/>
      <c r="D89" s="22"/>
      <c r="E89" s="22"/>
      <c r="F89" s="22"/>
      <c r="G89" s="23"/>
      <c r="H89" s="21"/>
      <c r="I89" s="26"/>
      <c r="J89" s="26"/>
      <c r="K89" s="25"/>
    </row>
    <row r="90" spans="1:11" s="9" customFormat="1" ht="22.5" customHeight="1">
      <c r="A90" s="11" t="s">
        <v>159</v>
      </c>
      <c r="B90" s="21"/>
      <c r="C90" s="21"/>
      <c r="D90" s="22"/>
      <c r="E90" s="22"/>
      <c r="F90" s="22"/>
      <c r="G90" s="23"/>
      <c r="H90" s="21"/>
      <c r="I90" s="26"/>
      <c r="J90" s="26"/>
      <c r="K90" s="25"/>
    </row>
    <row r="91" spans="1:11" s="9" customFormat="1" ht="22.5" customHeight="1">
      <c r="A91" s="11" t="s">
        <v>160</v>
      </c>
      <c r="B91" s="21"/>
      <c r="C91" s="21"/>
      <c r="D91" s="22"/>
      <c r="E91" s="22"/>
      <c r="F91" s="22"/>
      <c r="G91" s="23"/>
      <c r="H91" s="21"/>
      <c r="I91" s="26"/>
      <c r="J91" s="26"/>
      <c r="K91" s="25"/>
    </row>
    <row r="92" spans="1:11" s="9" customFormat="1" ht="22.5" customHeight="1">
      <c r="A92" s="11" t="s">
        <v>161</v>
      </c>
      <c r="B92" s="21"/>
      <c r="C92" s="21"/>
      <c r="D92" s="22"/>
      <c r="E92" s="22"/>
      <c r="F92" s="22"/>
      <c r="G92" s="23"/>
      <c r="H92" s="21"/>
      <c r="I92" s="26"/>
      <c r="J92" s="26"/>
      <c r="K92" s="25"/>
    </row>
    <row r="93" spans="1:11" s="9" customFormat="1" ht="22.5" customHeight="1">
      <c r="A93" s="11" t="s">
        <v>162</v>
      </c>
      <c r="B93" s="21"/>
      <c r="C93" s="21"/>
      <c r="D93" s="22"/>
      <c r="E93" s="22"/>
      <c r="F93" s="22"/>
      <c r="G93" s="23"/>
      <c r="H93" s="21"/>
      <c r="I93" s="26"/>
      <c r="J93" s="26"/>
      <c r="K93" s="25"/>
    </row>
    <row r="94" spans="1:11" s="9" customFormat="1" ht="22.5" customHeight="1">
      <c r="A94" s="11" t="s">
        <v>163</v>
      </c>
      <c r="B94" s="21"/>
      <c r="C94" s="21"/>
      <c r="D94" s="22"/>
      <c r="E94" s="22"/>
      <c r="F94" s="22"/>
      <c r="G94" s="23"/>
      <c r="H94" s="21"/>
      <c r="I94" s="26"/>
      <c r="J94" s="26"/>
      <c r="K94" s="25"/>
    </row>
    <row r="95" spans="1:11" s="9" customFormat="1" ht="22.5" customHeight="1">
      <c r="A95" s="11" t="s">
        <v>164</v>
      </c>
      <c r="B95" s="21"/>
      <c r="C95" s="21"/>
      <c r="D95" s="22"/>
      <c r="E95" s="22"/>
      <c r="F95" s="22"/>
      <c r="G95" s="23"/>
      <c r="H95" s="21"/>
      <c r="I95" s="26"/>
      <c r="J95" s="26"/>
      <c r="K95" s="25"/>
    </row>
    <row r="96" spans="1:11" s="9" customFormat="1" ht="22.5" customHeight="1">
      <c r="A96" s="11" t="s">
        <v>165</v>
      </c>
      <c r="B96" s="21"/>
      <c r="C96" s="21"/>
      <c r="D96" s="22"/>
      <c r="E96" s="22"/>
      <c r="F96" s="22"/>
      <c r="G96" s="23"/>
      <c r="H96" s="21"/>
      <c r="I96" s="26"/>
      <c r="J96" s="26"/>
      <c r="K96" s="25"/>
    </row>
    <row r="97" spans="1:11" s="9" customFormat="1" ht="22.5" customHeight="1">
      <c r="A97" s="11" t="s">
        <v>166</v>
      </c>
      <c r="B97" s="21"/>
      <c r="C97" s="21"/>
      <c r="D97" s="22"/>
      <c r="E97" s="22"/>
      <c r="F97" s="22"/>
      <c r="G97" s="23"/>
      <c r="H97" s="21"/>
      <c r="I97" s="26"/>
      <c r="J97" s="26"/>
      <c r="K97" s="25"/>
    </row>
    <row r="98" spans="1:11" s="9" customFormat="1" ht="22.5" customHeight="1">
      <c r="A98" s="11" t="s">
        <v>167</v>
      </c>
      <c r="B98" s="21"/>
      <c r="C98" s="21"/>
      <c r="D98" s="22"/>
      <c r="E98" s="22"/>
      <c r="F98" s="22"/>
      <c r="G98" s="23"/>
      <c r="H98" s="21"/>
      <c r="I98" s="26"/>
      <c r="J98" s="26"/>
      <c r="K98" s="25"/>
    </row>
    <row r="99" spans="1:11" s="9" customFormat="1" ht="22.5" customHeight="1">
      <c r="A99" s="11" t="s">
        <v>168</v>
      </c>
      <c r="B99" s="21"/>
      <c r="C99" s="21"/>
      <c r="D99" s="22"/>
      <c r="E99" s="22"/>
      <c r="F99" s="22"/>
      <c r="G99" s="23"/>
      <c r="H99" s="21"/>
      <c r="I99" s="26"/>
      <c r="J99" s="26"/>
      <c r="K99" s="25"/>
    </row>
    <row r="100" spans="1:11" s="9" customFormat="1" ht="22.5" customHeight="1">
      <c r="A100" s="11" t="s">
        <v>169</v>
      </c>
      <c r="B100" s="21"/>
      <c r="C100" s="21"/>
      <c r="D100" s="22"/>
      <c r="E100" s="22"/>
      <c r="F100" s="22"/>
      <c r="G100" s="23"/>
      <c r="H100" s="21"/>
      <c r="I100" s="26"/>
      <c r="J100" s="26"/>
      <c r="K100" s="25"/>
    </row>
    <row r="101" spans="1:11" s="9" customFormat="1" ht="22.5" customHeight="1">
      <c r="A101" s="11" t="s">
        <v>170</v>
      </c>
      <c r="B101" s="21"/>
      <c r="C101" s="21"/>
      <c r="D101" s="22"/>
      <c r="E101" s="22"/>
      <c r="F101" s="22"/>
      <c r="G101" s="23"/>
      <c r="H101" s="21"/>
      <c r="I101" s="26"/>
      <c r="J101" s="26"/>
      <c r="K101" s="25"/>
    </row>
    <row r="102" spans="1:11" s="9" customFormat="1" ht="22.5" customHeight="1">
      <c r="A102" s="11" t="s">
        <v>171</v>
      </c>
      <c r="B102" s="21"/>
      <c r="C102" s="21"/>
      <c r="D102" s="22"/>
      <c r="E102" s="22"/>
      <c r="F102" s="22"/>
      <c r="G102" s="23"/>
      <c r="H102" s="21"/>
      <c r="I102" s="26"/>
      <c r="J102" s="26"/>
      <c r="K102" s="25"/>
    </row>
    <row r="103" spans="1:11" s="9" customFormat="1" ht="22.5" customHeight="1">
      <c r="A103" s="11" t="s">
        <v>172</v>
      </c>
      <c r="B103" s="21"/>
      <c r="C103" s="21"/>
      <c r="D103" s="22"/>
      <c r="E103" s="22"/>
      <c r="F103" s="22"/>
      <c r="G103" s="23"/>
      <c r="H103" s="21"/>
      <c r="I103" s="26"/>
      <c r="J103" s="26"/>
      <c r="K103" s="25"/>
    </row>
    <row r="104" spans="1:11" s="9" customFormat="1" ht="22.5" customHeight="1">
      <c r="A104" s="11" t="s">
        <v>183</v>
      </c>
      <c r="B104" s="21"/>
      <c r="C104" s="21"/>
      <c r="D104" s="22"/>
      <c r="E104" s="22"/>
      <c r="F104" s="22"/>
      <c r="G104" s="23"/>
      <c r="H104" s="21"/>
      <c r="I104" s="26"/>
      <c r="J104" s="26"/>
      <c r="K104" s="25"/>
    </row>
    <row r="105" spans="1:11" s="9" customFormat="1" ht="22.5" customHeight="1">
      <c r="A105" s="11" t="s">
        <v>184</v>
      </c>
      <c r="B105" s="21"/>
      <c r="C105" s="21"/>
      <c r="D105" s="22"/>
      <c r="E105" s="22"/>
      <c r="F105" s="22"/>
      <c r="G105" s="23"/>
      <c r="H105" s="21"/>
      <c r="I105" s="26"/>
      <c r="J105" s="26"/>
      <c r="K105" s="25"/>
    </row>
    <row r="106" spans="1:11" s="9" customFormat="1" ht="22.5" customHeight="1">
      <c r="A106" s="11" t="s">
        <v>185</v>
      </c>
      <c r="B106" s="21"/>
      <c r="C106" s="21"/>
      <c r="D106" s="22"/>
      <c r="E106" s="22"/>
      <c r="F106" s="22"/>
      <c r="G106" s="23"/>
      <c r="H106" s="21"/>
      <c r="I106" s="26"/>
      <c r="J106" s="26"/>
      <c r="K106" s="25"/>
    </row>
    <row r="107" spans="1:11" s="9" customFormat="1" ht="22.5" customHeight="1">
      <c r="A107" s="11" t="s">
        <v>186</v>
      </c>
      <c r="B107" s="21"/>
      <c r="C107" s="21"/>
      <c r="D107" s="22"/>
      <c r="E107" s="22"/>
      <c r="F107" s="22"/>
      <c r="G107" s="23"/>
      <c r="H107" s="21"/>
      <c r="I107" s="26"/>
      <c r="J107" s="26"/>
      <c r="K107" s="25"/>
    </row>
    <row r="108" spans="1:11" s="9" customFormat="1" ht="22.5" customHeight="1">
      <c r="A108" s="11" t="s">
        <v>187</v>
      </c>
      <c r="B108" s="21"/>
      <c r="C108" s="21"/>
      <c r="D108" s="22"/>
      <c r="E108" s="22"/>
      <c r="F108" s="22"/>
      <c r="G108" s="23"/>
      <c r="H108" s="21"/>
      <c r="I108" s="26"/>
      <c r="J108" s="26"/>
      <c r="K108" s="25"/>
    </row>
    <row r="109" spans="1:11" s="9" customFormat="1" ht="22.5" customHeight="1">
      <c r="A109" s="11" t="s">
        <v>188</v>
      </c>
      <c r="B109" s="21"/>
      <c r="C109" s="21"/>
      <c r="D109" s="22"/>
      <c r="E109" s="22"/>
      <c r="F109" s="22"/>
      <c r="G109" s="23"/>
      <c r="H109" s="21"/>
      <c r="I109" s="26"/>
      <c r="J109" s="26"/>
      <c r="K109" s="25"/>
    </row>
    <row r="110" spans="1:11" s="9" customFormat="1" ht="22.5" customHeight="1">
      <c r="A110" s="11" t="s">
        <v>189</v>
      </c>
      <c r="B110" s="21"/>
      <c r="C110" s="21"/>
      <c r="D110" s="22"/>
      <c r="E110" s="22"/>
      <c r="F110" s="22"/>
      <c r="G110" s="23"/>
      <c r="H110" s="21"/>
      <c r="I110" s="26"/>
      <c r="J110" s="26"/>
      <c r="K110" s="25"/>
    </row>
    <row r="111" spans="1:11" s="9" customFormat="1" ht="22.5" customHeight="1">
      <c r="A111" s="11" t="s">
        <v>190</v>
      </c>
      <c r="B111" s="21"/>
      <c r="C111" s="21"/>
      <c r="D111" s="22"/>
      <c r="E111" s="22"/>
      <c r="F111" s="22"/>
      <c r="G111" s="23"/>
      <c r="H111" s="21"/>
      <c r="I111" s="26"/>
      <c r="J111" s="26"/>
      <c r="K111" s="25"/>
    </row>
    <row r="112" spans="1:11" s="9" customFormat="1" ht="22.5" customHeight="1">
      <c r="A112" s="11" t="s">
        <v>191</v>
      </c>
      <c r="B112" s="21"/>
      <c r="C112" s="21"/>
      <c r="D112" s="22"/>
      <c r="E112" s="22"/>
      <c r="F112" s="22"/>
      <c r="G112" s="23"/>
      <c r="H112" s="21"/>
      <c r="I112" s="26"/>
      <c r="J112" s="26"/>
      <c r="K112" s="25"/>
    </row>
    <row r="113" spans="1:11" s="9" customFormat="1" ht="22.5" customHeight="1">
      <c r="A113" s="11" t="s">
        <v>192</v>
      </c>
      <c r="B113" s="21"/>
      <c r="C113" s="21"/>
      <c r="D113" s="22"/>
      <c r="E113" s="22"/>
      <c r="F113" s="22"/>
      <c r="G113" s="23"/>
      <c r="H113" s="21"/>
      <c r="I113" s="26"/>
      <c r="J113" s="26"/>
      <c r="K113" s="25"/>
    </row>
    <row r="114" spans="1:11" s="9" customFormat="1" ht="22.5" customHeight="1">
      <c r="A114" s="11" t="s">
        <v>193</v>
      </c>
      <c r="B114" s="21"/>
      <c r="C114" s="21"/>
      <c r="D114" s="22"/>
      <c r="E114" s="22"/>
      <c r="F114" s="22"/>
      <c r="G114" s="23"/>
      <c r="H114" s="21"/>
      <c r="I114" s="26"/>
      <c r="J114" s="26"/>
      <c r="K114" s="25"/>
    </row>
    <row r="115" spans="1:11" s="9" customFormat="1" ht="22.5" customHeight="1">
      <c r="A115" s="11" t="s">
        <v>194</v>
      </c>
      <c r="B115" s="21"/>
      <c r="C115" s="21"/>
      <c r="D115" s="22"/>
      <c r="E115" s="22"/>
      <c r="F115" s="22"/>
      <c r="G115" s="23"/>
      <c r="H115" s="21"/>
      <c r="I115" s="26"/>
      <c r="J115" s="26"/>
      <c r="K115" s="25"/>
    </row>
    <row r="116" spans="1:11" s="9" customFormat="1" ht="22.5" customHeight="1">
      <c r="A116" s="11" t="s">
        <v>195</v>
      </c>
      <c r="B116" s="21"/>
      <c r="C116" s="21"/>
      <c r="D116" s="22"/>
      <c r="E116" s="22"/>
      <c r="F116" s="22"/>
      <c r="G116" s="23"/>
      <c r="H116" s="21"/>
      <c r="I116" s="26"/>
      <c r="J116" s="26"/>
      <c r="K116" s="25"/>
    </row>
    <row r="117" spans="1:11" s="9" customFormat="1" ht="22.5" customHeight="1">
      <c r="A117" s="11" t="s">
        <v>196</v>
      </c>
      <c r="B117" s="21"/>
      <c r="C117" s="21"/>
      <c r="D117" s="22"/>
      <c r="E117" s="22"/>
      <c r="F117" s="22"/>
      <c r="G117" s="23"/>
      <c r="H117" s="21"/>
      <c r="I117" s="26"/>
      <c r="J117" s="26"/>
      <c r="K117" s="25"/>
    </row>
    <row r="122" spans="1:11" ht="15.75">
      <c r="A122" s="1" t="s">
        <v>229</v>
      </c>
      <c r="B122" s="1"/>
      <c r="C122" s="1"/>
      <c r="D122" s="5"/>
      <c r="E122" s="5"/>
      <c r="F122" s="5"/>
      <c r="G122" s="6"/>
      <c r="H122" s="1"/>
      <c r="I122" s="1"/>
      <c r="J122" s="1"/>
      <c r="K122" s="1"/>
    </row>
    <row r="123" spans="1:11" ht="15">
      <c r="A123" s="226" t="s">
        <v>113</v>
      </c>
      <c r="B123" s="228" t="s">
        <v>234</v>
      </c>
      <c r="C123" s="228" t="s">
        <v>233</v>
      </c>
      <c r="D123" s="228" t="s">
        <v>174</v>
      </c>
      <c r="E123" s="228" t="s">
        <v>175</v>
      </c>
      <c r="F123" s="228" t="s">
        <v>330</v>
      </c>
      <c r="G123" s="228" t="s">
        <v>231</v>
      </c>
      <c r="H123" s="228" t="s">
        <v>232</v>
      </c>
      <c r="I123" s="60"/>
      <c r="J123" s="16" t="s">
        <v>114</v>
      </c>
      <c r="K123" s="61"/>
    </row>
    <row r="124" spans="1:11" ht="15">
      <c r="A124" s="227"/>
      <c r="B124" s="229"/>
      <c r="C124" s="229"/>
      <c r="D124" s="229"/>
      <c r="E124" s="229"/>
      <c r="F124" s="229"/>
      <c r="G124" s="229"/>
      <c r="H124" s="229"/>
      <c r="I124" s="13" t="s">
        <v>173</v>
      </c>
      <c r="J124" s="13" t="s">
        <v>116</v>
      </c>
      <c r="K124" s="29" t="s">
        <v>182</v>
      </c>
    </row>
    <row r="125" spans="1:11" s="9" customFormat="1" ht="22.5" customHeight="1">
      <c r="A125" s="11" t="s">
        <v>197</v>
      </c>
      <c r="B125" s="21"/>
      <c r="C125" s="21"/>
      <c r="D125" s="22"/>
      <c r="E125" s="22"/>
      <c r="F125" s="22"/>
      <c r="G125" s="23"/>
      <c r="H125" s="21"/>
      <c r="I125" s="26"/>
      <c r="J125" s="26"/>
      <c r="K125" s="25"/>
    </row>
    <row r="126" spans="1:11" s="9" customFormat="1" ht="22.5" customHeight="1">
      <c r="A126" s="11" t="s">
        <v>198</v>
      </c>
      <c r="B126" s="21"/>
      <c r="C126" s="21"/>
      <c r="D126" s="22"/>
      <c r="E126" s="22"/>
      <c r="F126" s="22"/>
      <c r="G126" s="23"/>
      <c r="H126" s="21"/>
      <c r="I126" s="26"/>
      <c r="J126" s="26"/>
      <c r="K126" s="25"/>
    </row>
    <row r="127" spans="1:11" s="9" customFormat="1" ht="22.5" customHeight="1">
      <c r="A127" s="11" t="s">
        <v>199</v>
      </c>
      <c r="B127" s="21"/>
      <c r="C127" s="21"/>
      <c r="D127" s="22"/>
      <c r="E127" s="22"/>
      <c r="F127" s="22"/>
      <c r="G127" s="23"/>
      <c r="H127" s="21"/>
      <c r="I127" s="26"/>
      <c r="J127" s="26"/>
      <c r="K127" s="25"/>
    </row>
    <row r="128" spans="1:11" s="9" customFormat="1" ht="22.5" customHeight="1">
      <c r="A128" s="11" t="s">
        <v>200</v>
      </c>
      <c r="B128" s="21"/>
      <c r="C128" s="21"/>
      <c r="D128" s="22"/>
      <c r="E128" s="22"/>
      <c r="F128" s="22"/>
      <c r="G128" s="23"/>
      <c r="H128" s="21"/>
      <c r="I128" s="26"/>
      <c r="J128" s="26"/>
      <c r="K128" s="25"/>
    </row>
    <row r="129" spans="1:11" s="9" customFormat="1" ht="22.5" customHeight="1">
      <c r="A129" s="11" t="s">
        <v>201</v>
      </c>
      <c r="B129" s="21"/>
      <c r="C129" s="21"/>
      <c r="D129" s="22"/>
      <c r="E129" s="22"/>
      <c r="F129" s="22"/>
      <c r="G129" s="23"/>
      <c r="H129" s="21"/>
      <c r="I129" s="26"/>
      <c r="J129" s="26"/>
      <c r="K129" s="25"/>
    </row>
    <row r="130" spans="1:11" s="9" customFormat="1" ht="22.5" customHeight="1">
      <c r="A130" s="11" t="s">
        <v>202</v>
      </c>
      <c r="B130" s="21"/>
      <c r="C130" s="21"/>
      <c r="D130" s="22"/>
      <c r="E130" s="22"/>
      <c r="F130" s="22"/>
      <c r="G130" s="23"/>
      <c r="H130" s="21"/>
      <c r="I130" s="26"/>
      <c r="J130" s="26"/>
      <c r="K130" s="25"/>
    </row>
    <row r="131" spans="1:11" s="9" customFormat="1" ht="22.5" customHeight="1">
      <c r="A131" s="11" t="s">
        <v>203</v>
      </c>
      <c r="B131" s="21"/>
      <c r="C131" s="21"/>
      <c r="D131" s="22"/>
      <c r="E131" s="22"/>
      <c r="F131" s="22"/>
      <c r="G131" s="23"/>
      <c r="H131" s="21"/>
      <c r="I131" s="26"/>
      <c r="J131" s="26"/>
      <c r="K131" s="25"/>
    </row>
    <row r="132" spans="1:11" s="9" customFormat="1" ht="22.5" customHeight="1">
      <c r="A132" s="11" t="s">
        <v>204</v>
      </c>
      <c r="B132" s="21"/>
      <c r="C132" s="21"/>
      <c r="D132" s="22"/>
      <c r="E132" s="22"/>
      <c r="F132" s="22"/>
      <c r="G132" s="23"/>
      <c r="H132" s="21"/>
      <c r="I132" s="26"/>
      <c r="J132" s="26"/>
      <c r="K132" s="25"/>
    </row>
    <row r="133" spans="1:11" s="9" customFormat="1" ht="22.5" customHeight="1">
      <c r="A133" s="11" t="s">
        <v>205</v>
      </c>
      <c r="B133" s="21"/>
      <c r="C133" s="21"/>
      <c r="D133" s="22"/>
      <c r="E133" s="22"/>
      <c r="F133" s="22"/>
      <c r="G133" s="23"/>
      <c r="H133" s="21"/>
      <c r="I133" s="26"/>
      <c r="J133" s="26"/>
      <c r="K133" s="25"/>
    </row>
    <row r="134" spans="1:11" s="9" customFormat="1" ht="22.5" customHeight="1">
      <c r="A134" s="11" t="s">
        <v>206</v>
      </c>
      <c r="B134" s="21"/>
      <c r="C134" s="21"/>
      <c r="D134" s="22"/>
      <c r="E134" s="22"/>
      <c r="F134" s="22"/>
      <c r="G134" s="23"/>
      <c r="H134" s="21"/>
      <c r="I134" s="26"/>
      <c r="J134" s="26"/>
      <c r="K134" s="25"/>
    </row>
    <row r="135" spans="1:11" s="9" customFormat="1" ht="22.5" customHeight="1">
      <c r="A135" s="11" t="s">
        <v>207</v>
      </c>
      <c r="B135" s="21"/>
      <c r="C135" s="21"/>
      <c r="D135" s="22"/>
      <c r="E135" s="22"/>
      <c r="F135" s="22"/>
      <c r="G135" s="23"/>
      <c r="H135" s="21"/>
      <c r="I135" s="26"/>
      <c r="J135" s="26"/>
      <c r="K135" s="25"/>
    </row>
    <row r="136" spans="1:11" s="9" customFormat="1" ht="22.5" customHeight="1">
      <c r="A136" s="11" t="s">
        <v>208</v>
      </c>
      <c r="B136" s="21"/>
      <c r="C136" s="21"/>
      <c r="D136" s="22"/>
      <c r="E136" s="22"/>
      <c r="F136" s="22"/>
      <c r="G136" s="23"/>
      <c r="H136" s="21"/>
      <c r="I136" s="26"/>
      <c r="J136" s="26"/>
      <c r="K136" s="25"/>
    </row>
    <row r="137" spans="1:11" s="9" customFormat="1" ht="22.5" customHeight="1">
      <c r="A137" s="11" t="s">
        <v>209</v>
      </c>
      <c r="B137" s="21"/>
      <c r="C137" s="21"/>
      <c r="D137" s="22"/>
      <c r="E137" s="22"/>
      <c r="F137" s="22"/>
      <c r="G137" s="23"/>
      <c r="H137" s="21"/>
      <c r="I137" s="26"/>
      <c r="J137" s="26"/>
      <c r="K137" s="25"/>
    </row>
    <row r="138" spans="1:11" s="9" customFormat="1" ht="22.5" customHeight="1">
      <c r="A138" s="11" t="s">
        <v>210</v>
      </c>
      <c r="B138" s="21"/>
      <c r="C138" s="21"/>
      <c r="D138" s="22"/>
      <c r="E138" s="22"/>
      <c r="F138" s="22"/>
      <c r="G138" s="23"/>
      <c r="H138" s="21"/>
      <c r="I138" s="26"/>
      <c r="J138" s="26"/>
      <c r="K138" s="25"/>
    </row>
    <row r="139" spans="1:11" s="9" customFormat="1" ht="22.5" customHeight="1">
      <c r="A139" s="11" t="s">
        <v>211</v>
      </c>
      <c r="B139" s="21"/>
      <c r="C139" s="21"/>
      <c r="D139" s="22"/>
      <c r="E139" s="22"/>
      <c r="F139" s="22"/>
      <c r="G139" s="23"/>
      <c r="H139" s="21"/>
      <c r="I139" s="26"/>
      <c r="J139" s="26"/>
      <c r="K139" s="25"/>
    </row>
    <row r="140" spans="1:11" s="9" customFormat="1" ht="22.5" customHeight="1">
      <c r="A140" s="11" t="s">
        <v>212</v>
      </c>
      <c r="B140" s="21"/>
      <c r="C140" s="21"/>
      <c r="D140" s="22"/>
      <c r="E140" s="22"/>
      <c r="F140" s="22"/>
      <c r="G140" s="23"/>
      <c r="H140" s="21"/>
      <c r="I140" s="26"/>
      <c r="J140" s="26"/>
      <c r="K140" s="25"/>
    </row>
    <row r="141" spans="1:11" s="9" customFormat="1" ht="22.5" customHeight="1">
      <c r="A141" s="11" t="s">
        <v>213</v>
      </c>
      <c r="B141" s="21"/>
      <c r="C141" s="21"/>
      <c r="D141" s="22"/>
      <c r="E141" s="22"/>
      <c r="F141" s="22"/>
      <c r="G141" s="23"/>
      <c r="H141" s="21"/>
      <c r="I141" s="26"/>
      <c r="J141" s="26"/>
      <c r="K141" s="25"/>
    </row>
    <row r="142" spans="1:11" s="9" customFormat="1" ht="22.5" customHeight="1">
      <c r="A142" s="11" t="s">
        <v>214</v>
      </c>
      <c r="B142" s="21"/>
      <c r="C142" s="21"/>
      <c r="D142" s="22"/>
      <c r="E142" s="22"/>
      <c r="F142" s="22"/>
      <c r="G142" s="23"/>
      <c r="H142" s="21"/>
      <c r="I142" s="26"/>
      <c r="J142" s="26"/>
      <c r="K142" s="25"/>
    </row>
    <row r="143" spans="1:11" s="9" customFormat="1" ht="22.5" customHeight="1">
      <c r="A143" s="11" t="s">
        <v>215</v>
      </c>
      <c r="B143" s="21"/>
      <c r="C143" s="21"/>
      <c r="D143" s="22"/>
      <c r="E143" s="22"/>
      <c r="F143" s="22"/>
      <c r="G143" s="23"/>
      <c r="H143" s="21"/>
      <c r="I143" s="26"/>
      <c r="J143" s="26"/>
      <c r="K143" s="25"/>
    </row>
    <row r="144" spans="1:11" s="9" customFormat="1" ht="22.5" customHeight="1">
      <c r="A144" s="11" t="s">
        <v>216</v>
      </c>
      <c r="B144" s="21"/>
      <c r="C144" s="21"/>
      <c r="D144" s="22"/>
      <c r="E144" s="22"/>
      <c r="F144" s="22"/>
      <c r="G144" s="23"/>
      <c r="H144" s="21"/>
      <c r="I144" s="26"/>
      <c r="J144" s="26"/>
      <c r="K144" s="25"/>
    </row>
    <row r="145" spans="1:11" s="9" customFormat="1" ht="22.5" customHeight="1">
      <c r="A145" s="11" t="s">
        <v>217</v>
      </c>
      <c r="B145" s="21"/>
      <c r="C145" s="21"/>
      <c r="D145" s="22"/>
      <c r="E145" s="22"/>
      <c r="F145" s="22"/>
      <c r="G145" s="23"/>
      <c r="H145" s="21"/>
      <c r="I145" s="26"/>
      <c r="J145" s="26"/>
      <c r="K145" s="25"/>
    </row>
    <row r="146" spans="1:11" s="9" customFormat="1" ht="22.5" customHeight="1">
      <c r="A146" s="11" t="s">
        <v>218</v>
      </c>
      <c r="B146" s="21"/>
      <c r="C146" s="21"/>
      <c r="D146" s="22"/>
      <c r="E146" s="22"/>
      <c r="F146" s="22"/>
      <c r="G146" s="23"/>
      <c r="H146" s="21"/>
      <c r="I146" s="26"/>
      <c r="J146" s="26"/>
      <c r="K146" s="25"/>
    </row>
    <row r="147" spans="1:11" s="9" customFormat="1" ht="22.5" customHeight="1">
      <c r="A147" s="11" t="s">
        <v>219</v>
      </c>
      <c r="B147" s="21"/>
      <c r="C147" s="21"/>
      <c r="D147" s="22"/>
      <c r="E147" s="22"/>
      <c r="F147" s="22"/>
      <c r="G147" s="23"/>
      <c r="H147" s="21"/>
      <c r="I147" s="26"/>
      <c r="J147" s="26"/>
      <c r="K147" s="25"/>
    </row>
    <row r="148" spans="1:11" s="9" customFormat="1" ht="22.5" customHeight="1">
      <c r="A148" s="11" t="s">
        <v>220</v>
      </c>
      <c r="B148" s="21"/>
      <c r="C148" s="21"/>
      <c r="D148" s="22"/>
      <c r="E148" s="22"/>
      <c r="F148" s="22"/>
      <c r="G148" s="23"/>
      <c r="H148" s="21"/>
      <c r="I148" s="26"/>
      <c r="J148" s="26"/>
      <c r="K148" s="25"/>
    </row>
    <row r="149" spans="1:11" s="9" customFormat="1" ht="22.5" customHeight="1">
      <c r="A149" s="11" t="s">
        <v>221</v>
      </c>
      <c r="B149" s="21"/>
      <c r="C149" s="21"/>
      <c r="D149" s="22"/>
      <c r="E149" s="22"/>
      <c r="F149" s="22"/>
      <c r="G149" s="23"/>
      <c r="H149" s="21"/>
      <c r="I149" s="26"/>
      <c r="J149" s="26"/>
      <c r="K149" s="25"/>
    </row>
    <row r="150" spans="1:11" s="9" customFormat="1" ht="22.5" customHeight="1">
      <c r="A150" s="11" t="s">
        <v>222</v>
      </c>
      <c r="B150" s="21"/>
      <c r="C150" s="21"/>
      <c r="D150" s="22"/>
      <c r="E150" s="22"/>
      <c r="F150" s="22"/>
      <c r="G150" s="23"/>
      <c r="H150" s="21"/>
      <c r="I150" s="26"/>
      <c r="J150" s="26"/>
      <c r="K150" s="25"/>
    </row>
    <row r="151" spans="1:11" s="9" customFormat="1" ht="22.5" customHeight="1">
      <c r="A151" s="11" t="s">
        <v>223</v>
      </c>
      <c r="B151" s="21"/>
      <c r="C151" s="21"/>
      <c r="D151" s="22"/>
      <c r="E151" s="22"/>
      <c r="F151" s="22"/>
      <c r="G151" s="23"/>
      <c r="H151" s="21"/>
      <c r="I151" s="26"/>
      <c r="J151" s="26"/>
      <c r="K151" s="25"/>
    </row>
    <row r="152" spans="1:11" s="9" customFormat="1" ht="22.5" customHeight="1">
      <c r="A152" s="11" t="s">
        <v>224</v>
      </c>
      <c r="B152" s="21"/>
      <c r="C152" s="21"/>
      <c r="D152" s="22"/>
      <c r="E152" s="22"/>
      <c r="F152" s="22"/>
      <c r="G152" s="23"/>
      <c r="H152" s="21"/>
      <c r="I152" s="26"/>
      <c r="J152" s="26"/>
      <c r="K152" s="25"/>
    </row>
    <row r="153" spans="1:11" s="9" customFormat="1" ht="22.5" customHeight="1">
      <c r="A153" s="11" t="s">
        <v>225</v>
      </c>
      <c r="B153" s="21"/>
      <c r="C153" s="21"/>
      <c r="D153" s="22"/>
      <c r="E153" s="22"/>
      <c r="F153" s="22"/>
      <c r="G153" s="23"/>
      <c r="H153" s="21"/>
      <c r="I153" s="26"/>
      <c r="J153" s="26"/>
      <c r="K153" s="25"/>
    </row>
    <row r="154" spans="1:11" s="9" customFormat="1" ht="22.5" customHeight="1">
      <c r="A154" s="11" t="s">
        <v>226</v>
      </c>
      <c r="B154" s="21"/>
      <c r="C154" s="21"/>
      <c r="D154" s="22"/>
      <c r="E154" s="22"/>
      <c r="F154" s="22"/>
      <c r="G154" s="23"/>
      <c r="H154" s="21"/>
      <c r="I154" s="26"/>
      <c r="J154" s="26"/>
      <c r="K154" s="25"/>
    </row>
    <row r="155" spans="1:11">
      <c r="D155" s="10"/>
      <c r="E155" s="10"/>
      <c r="F155" s="10"/>
      <c r="J155" s="15"/>
      <c r="K155" s="15"/>
    </row>
    <row r="156" spans="1:11">
      <c r="D156" s="10"/>
      <c r="E156" s="10"/>
      <c r="F156" s="10"/>
      <c r="J156" s="15"/>
      <c r="K156" s="15"/>
    </row>
    <row r="157" spans="1:11">
      <c r="D157" s="10"/>
      <c r="E157" s="10"/>
      <c r="F157" s="10"/>
      <c r="J157" s="15"/>
      <c r="K157" s="15"/>
    </row>
    <row r="158" spans="1:11">
      <c r="D158" s="10"/>
      <c r="E158" s="10"/>
      <c r="F158" s="10"/>
      <c r="J158" s="15"/>
      <c r="K158" s="15"/>
    </row>
    <row r="159" spans="1:11">
      <c r="D159" s="10"/>
      <c r="E159" s="10"/>
      <c r="F159" s="10"/>
      <c r="J159" s="15"/>
      <c r="K159" s="15"/>
    </row>
  </sheetData>
  <mergeCells count="59">
    <mergeCell ref="D1:H1"/>
    <mergeCell ref="D3:H3"/>
    <mergeCell ref="G4:H4"/>
    <mergeCell ref="D2:F2"/>
    <mergeCell ref="G2:H2"/>
    <mergeCell ref="D4:F4"/>
    <mergeCell ref="J19:K19"/>
    <mergeCell ref="J20:K20"/>
    <mergeCell ref="J21:K21"/>
    <mergeCell ref="J22:K22"/>
    <mergeCell ref="J23:K23"/>
    <mergeCell ref="J25:K25"/>
    <mergeCell ref="J27:K27"/>
    <mergeCell ref="A123:A124"/>
    <mergeCell ref="B123:B124"/>
    <mergeCell ref="C123:C124"/>
    <mergeCell ref="D123:D124"/>
    <mergeCell ref="F123:F124"/>
    <mergeCell ref="G123:G124"/>
    <mergeCell ref="H123:H124"/>
    <mergeCell ref="C46:C47"/>
    <mergeCell ref="H46:H47"/>
    <mergeCell ref="C85:C86"/>
    <mergeCell ref="H85:H86"/>
    <mergeCell ref="A46:A47"/>
    <mergeCell ref="E123:E124"/>
    <mergeCell ref="B46:B47"/>
    <mergeCell ref="J7:K7"/>
    <mergeCell ref="J8:K8"/>
    <mergeCell ref="J9:K9"/>
    <mergeCell ref="J10:K10"/>
    <mergeCell ref="J11:K11"/>
    <mergeCell ref="J12:K12"/>
    <mergeCell ref="J13:K13"/>
    <mergeCell ref="J14:K14"/>
    <mergeCell ref="A32:A33"/>
    <mergeCell ref="G32:G33"/>
    <mergeCell ref="A29:K29"/>
    <mergeCell ref="D32:D33"/>
    <mergeCell ref="B32:B33"/>
    <mergeCell ref="F32:F33"/>
    <mergeCell ref="C32:C33"/>
    <mergeCell ref="H32:H33"/>
    <mergeCell ref="J15:K15"/>
    <mergeCell ref="J16:K16"/>
    <mergeCell ref="J17:K17"/>
    <mergeCell ref="J18:K18"/>
    <mergeCell ref="J24:K24"/>
    <mergeCell ref="D46:D47"/>
    <mergeCell ref="F46:F47"/>
    <mergeCell ref="G46:G47"/>
    <mergeCell ref="E32:E33"/>
    <mergeCell ref="E46:E47"/>
    <mergeCell ref="A85:A86"/>
    <mergeCell ref="B85:B86"/>
    <mergeCell ref="D85:D86"/>
    <mergeCell ref="F85:F86"/>
    <mergeCell ref="G85:G86"/>
    <mergeCell ref="E85:E86"/>
  </mergeCells>
  <dataValidations disablePrompts="1" xWindow="405" yWindow="603" count="4">
    <dataValidation type="list" allowBlank="1" showInputMessage="1" showErrorMessage="1" sqref="J8:J27" xr:uid="{00000000-0002-0000-0100-000000000000}">
      <formula1>Kennzeichen</formula1>
    </dataValidation>
    <dataValidation allowBlank="1" showInputMessage="1" showErrorMessage="1" promptTitle="trifft zu!" prompt="Dann bitte hier ein Kreuz setzen." sqref="I87:K117 I125:K154 I34:K41 I48:K78" xr:uid="{00000000-0002-0000-0100-000001000000}"/>
    <dataValidation type="whole" allowBlank="1" showInputMessage="1" showErrorMessage="1" prompt="bitte hier nur die PLZ eingeben" sqref="D4:F4 D2:F2" xr:uid="{00000000-0002-0000-0100-000002000000}">
      <formula1>1111</formula1>
      <formula2>99999</formula2>
    </dataValidation>
    <dataValidation allowBlank="1" showInputMessage="1" showErrorMessage="1" promptTitle="trifft zu!" prompt="Dann bitte hier ein X setzen." sqref="D8:F27 D34:F41 D48:F78 D87:F117 D125:F154" xr:uid="{00000000-0002-0000-0100-000003000000}"/>
  </dataValidations>
  <pageMargins left="0.51181102362204722" right="0.39370078740157483" top="0.98425196850393704" bottom="0.39370078740157483" header="0.19685039370078741" footer="0.19685039370078741"/>
  <pageSetup paperSize="9" scale="86" orientation="portrait" r:id="rId1"/>
  <headerFooter>
    <oddHeader>&amp;L&amp;18
Teilnehmendenliste&amp;C
&amp;16AEJ</oddHeader>
    <oddFooter>&amp;R&amp;"Roboto,Standard"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99"/>
  </sheetPr>
  <dimension ref="A1:AC91"/>
  <sheetViews>
    <sheetView showGridLines="0" view="pageLayout" topLeftCell="A13" zoomScale="110" zoomScaleNormal="100" zoomScalePageLayoutView="110" workbookViewId="0">
      <selection activeCell="AF20" sqref="AF20"/>
    </sheetView>
  </sheetViews>
  <sheetFormatPr baseColWidth="10" defaultColWidth="11.42578125" defaultRowHeight="14.25"/>
  <cols>
    <col min="1" max="1" width="2.85546875" style="15" customWidth="1"/>
    <col min="2" max="2" width="4.28515625" style="2" customWidth="1"/>
    <col min="3" max="6" width="3.140625" style="2" customWidth="1"/>
    <col min="7" max="7" width="9.5703125" style="2" customWidth="1"/>
    <col min="8" max="8" width="4.5703125" style="2" customWidth="1"/>
    <col min="9" max="9" width="4.42578125" style="2" customWidth="1"/>
    <col min="10" max="10" width="3.140625" style="2" customWidth="1"/>
    <col min="11" max="11" width="3.5703125" style="2" customWidth="1"/>
    <col min="12" max="12" width="1.5703125" style="2" customWidth="1"/>
    <col min="13" max="13" width="5.7109375" style="2" customWidth="1"/>
    <col min="14" max="14" width="6.42578125" style="2" customWidth="1"/>
    <col min="15" max="15" width="4.5703125" style="2" customWidth="1"/>
    <col min="16" max="16" width="5.140625" style="2" customWidth="1"/>
    <col min="17" max="17" width="6" style="2" customWidth="1"/>
    <col min="18" max="18" width="1.28515625" style="2" customWidth="1"/>
    <col min="19" max="19" width="3.85546875" style="2" customWidth="1"/>
    <col min="20" max="22" width="3.28515625" style="2" customWidth="1"/>
    <col min="23" max="23" width="2.7109375" style="2" customWidth="1"/>
    <col min="24" max="24" width="6.7109375" style="2" customWidth="1"/>
    <col min="25" max="25" width="5.28515625" style="2" customWidth="1"/>
    <col min="26" max="26" width="2.28515625" style="2" customWidth="1"/>
    <col min="27" max="27" width="2.85546875" style="2" customWidth="1"/>
    <col min="28" max="29" width="4.7109375" style="2" customWidth="1"/>
    <col min="30" max="16384" width="11.42578125" style="2"/>
  </cols>
  <sheetData>
    <row r="1" spans="1:29" ht="36.75" customHeight="1">
      <c r="A1" s="264" t="s">
        <v>332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29" ht="20.45" customHeight="1">
      <c r="A2" s="265" t="s">
        <v>299</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row>
    <row r="3" spans="1:29">
      <c r="B3" s="2" t="s">
        <v>237</v>
      </c>
    </row>
    <row r="4" spans="1:29" s="4" customFormat="1">
      <c r="A4" s="10" t="s">
        <v>42</v>
      </c>
      <c r="B4" s="4" t="s">
        <v>326</v>
      </c>
      <c r="H4" s="275">
        <f>'TN-Liste_AEJ'!D1</f>
        <v>0</v>
      </c>
      <c r="I4" s="276"/>
      <c r="J4" s="276"/>
      <c r="K4" s="276"/>
      <c r="L4" s="276"/>
      <c r="M4" s="276"/>
      <c r="N4" s="276"/>
      <c r="O4" s="276"/>
      <c r="P4" s="276"/>
      <c r="Q4" s="277"/>
      <c r="S4" s="90" t="s">
        <v>43</v>
      </c>
      <c r="T4" s="4" t="s">
        <v>34</v>
      </c>
      <c r="AA4" s="267">
        <f>'TN-Liste_AEJ'!D2</f>
        <v>0</v>
      </c>
      <c r="AB4" s="268"/>
      <c r="AC4" s="269"/>
    </row>
    <row r="5" spans="1:29" s="4" customFormat="1">
      <c r="A5" s="10" t="s">
        <v>44</v>
      </c>
      <c r="B5" s="4" t="s">
        <v>335</v>
      </c>
      <c r="H5" s="281"/>
      <c r="I5" s="282"/>
      <c r="J5" s="282"/>
      <c r="K5" s="282"/>
      <c r="L5" s="282"/>
      <c r="M5" s="282"/>
      <c r="N5" s="282"/>
      <c r="O5" s="282"/>
      <c r="P5" s="282"/>
      <c r="Q5" s="283"/>
      <c r="S5" s="90" t="s">
        <v>45</v>
      </c>
      <c r="T5" s="4" t="s">
        <v>266</v>
      </c>
      <c r="AA5" s="284">
        <f>'TN-Liste_AEJ'!D4</f>
        <v>0</v>
      </c>
      <c r="AB5" s="285"/>
      <c r="AC5" s="286"/>
    </row>
    <row r="6" spans="1:29" s="4" customFormat="1">
      <c r="A6" s="10" t="s">
        <v>47</v>
      </c>
      <c r="B6" s="4" t="s">
        <v>284</v>
      </c>
      <c r="H6" s="275">
        <f>'TN-Liste_AEJ'!D3</f>
        <v>0</v>
      </c>
      <c r="I6" s="276"/>
      <c r="J6" s="276"/>
      <c r="K6" s="276"/>
      <c r="L6" s="276"/>
      <c r="M6" s="276"/>
      <c r="N6" s="276"/>
      <c r="O6" s="276"/>
      <c r="P6" s="276"/>
      <c r="Q6" s="277"/>
      <c r="S6" s="90" t="s">
        <v>95</v>
      </c>
      <c r="T6" s="4" t="s">
        <v>287</v>
      </c>
      <c r="Y6" s="267">
        <f>'TN-Liste_AEJ'!G4</f>
        <v>0</v>
      </c>
      <c r="Z6" s="268"/>
      <c r="AA6" s="268"/>
      <c r="AB6" s="268"/>
      <c r="AC6" s="269"/>
    </row>
    <row r="7" spans="1:29" ht="4.5" customHeight="1"/>
    <row r="8" spans="1:29" s="4" customFormat="1">
      <c r="A8" s="10" t="s">
        <v>96</v>
      </c>
      <c r="B8" s="4" t="s">
        <v>46</v>
      </c>
      <c r="I8" s="278"/>
      <c r="J8" s="279"/>
      <c r="K8" s="279"/>
      <c r="L8" s="279"/>
      <c r="M8" s="279"/>
      <c r="N8" s="279"/>
      <c r="O8" s="279"/>
      <c r="P8" s="279"/>
      <c r="Q8" s="279"/>
      <c r="R8" s="279"/>
      <c r="S8" s="279"/>
      <c r="T8" s="279"/>
      <c r="U8" s="279"/>
      <c r="V8" s="279"/>
      <c r="W8" s="279"/>
      <c r="X8" s="279"/>
      <c r="Y8" s="279"/>
      <c r="Z8" s="279"/>
      <c r="AA8" s="280"/>
      <c r="AB8" s="266" t="s">
        <v>87</v>
      </c>
      <c r="AC8" s="91" t="str">
        <f>IF(I8=0,"",VLOOKUP(I8,Themenschlüssel!$A$6:$C$23,3,FALSE))</f>
        <v/>
      </c>
    </row>
    <row r="9" spans="1:29" s="4" customFormat="1">
      <c r="A9" s="10"/>
      <c r="B9" s="4" t="s">
        <v>48</v>
      </c>
      <c r="I9" s="278"/>
      <c r="J9" s="279"/>
      <c r="K9" s="279"/>
      <c r="L9" s="279"/>
      <c r="M9" s="279"/>
      <c r="N9" s="279"/>
      <c r="O9" s="279"/>
      <c r="P9" s="279"/>
      <c r="Q9" s="279"/>
      <c r="R9" s="279"/>
      <c r="S9" s="279"/>
      <c r="T9" s="279"/>
      <c r="U9" s="279"/>
      <c r="V9" s="279"/>
      <c r="W9" s="279"/>
      <c r="X9" s="279"/>
      <c r="Y9" s="279"/>
      <c r="Z9" s="279"/>
      <c r="AA9" s="280"/>
      <c r="AB9" s="266"/>
      <c r="AC9" s="91" t="str">
        <f>IF(I9=0,"",VLOOKUP(I9,Themenschlüssel!$A$6:$C$23,3,FALSE))</f>
        <v/>
      </c>
    </row>
    <row r="10" spans="1:29" s="4" customFormat="1">
      <c r="A10" s="10"/>
      <c r="I10" s="278"/>
      <c r="J10" s="279"/>
      <c r="K10" s="279"/>
      <c r="L10" s="279"/>
      <c r="M10" s="279"/>
      <c r="N10" s="279"/>
      <c r="O10" s="279"/>
      <c r="P10" s="279"/>
      <c r="Q10" s="279"/>
      <c r="R10" s="279"/>
      <c r="S10" s="279"/>
      <c r="T10" s="279"/>
      <c r="U10" s="279"/>
      <c r="V10" s="279"/>
      <c r="W10" s="279"/>
      <c r="X10" s="279"/>
      <c r="Y10" s="279"/>
      <c r="Z10" s="279"/>
      <c r="AA10" s="280"/>
      <c r="AB10" s="266"/>
      <c r="AC10" s="91" t="str">
        <f>IF(I10=0,"",VLOOKUP(I10,Themenschlüssel!$A$6:$C$23,3,FALSE))</f>
        <v/>
      </c>
    </row>
    <row r="11" spans="1:29" ht="4.5" customHeight="1"/>
    <row r="12" spans="1:29" s="4" customFormat="1" ht="15">
      <c r="A12" s="10" t="s">
        <v>97</v>
      </c>
      <c r="B12" s="4" t="s">
        <v>309</v>
      </c>
      <c r="I12" s="270">
        <f>'TN-Liste_AEJ'!K3</f>
        <v>0</v>
      </c>
      <c r="J12" s="271"/>
      <c r="K12" s="271"/>
      <c r="L12" s="272"/>
      <c r="M12" s="37" t="s">
        <v>302</v>
      </c>
      <c r="N12" s="9" t="s">
        <v>248</v>
      </c>
      <c r="O12" s="9"/>
      <c r="P12" s="9"/>
      <c r="Q12" s="9"/>
      <c r="R12" s="9"/>
      <c r="S12" s="9"/>
      <c r="T12" s="273">
        <f>IF(I13=I12,1,I13-I12)</f>
        <v>1</v>
      </c>
      <c r="U12" s="273"/>
      <c r="V12" s="292" t="s">
        <v>49</v>
      </c>
      <c r="W12" s="293"/>
      <c r="X12" s="293"/>
      <c r="Y12" s="293"/>
      <c r="Z12" s="293"/>
      <c r="AA12" s="171"/>
      <c r="AB12" s="172" t="b">
        <v>0</v>
      </c>
      <c r="AC12" s="173"/>
    </row>
    <row r="13" spans="1:29" s="4" customFormat="1" ht="15">
      <c r="A13" s="38" t="s">
        <v>98</v>
      </c>
      <c r="B13" s="4" t="s">
        <v>317</v>
      </c>
      <c r="I13" s="270">
        <f>'TN-Liste_AEJ'!K4</f>
        <v>0</v>
      </c>
      <c r="J13" s="271"/>
      <c r="K13" s="271"/>
      <c r="L13" s="272"/>
      <c r="M13" s="37" t="s">
        <v>99</v>
      </c>
      <c r="N13" s="9" t="s">
        <v>249</v>
      </c>
      <c r="O13" s="9"/>
      <c r="P13" s="9"/>
      <c r="Q13" s="9"/>
      <c r="R13" s="9"/>
      <c r="S13" s="9"/>
      <c r="T13" s="274">
        <f>6*T12</f>
        <v>6</v>
      </c>
      <c r="U13" s="274"/>
      <c r="V13" s="294"/>
      <c r="W13" s="295"/>
      <c r="X13" s="295"/>
      <c r="Y13" s="295"/>
      <c r="Z13" s="295"/>
      <c r="AA13" s="174"/>
      <c r="AB13" s="175" t="b">
        <v>0</v>
      </c>
      <c r="AC13" s="176"/>
    </row>
    <row r="14" spans="1:29" ht="4.5" customHeight="1"/>
    <row r="15" spans="1:29" s="4" customFormat="1">
      <c r="A15" s="38" t="s">
        <v>100</v>
      </c>
      <c r="B15" s="288" t="s">
        <v>35</v>
      </c>
      <c r="C15" s="288"/>
      <c r="D15" s="288"/>
      <c r="E15" s="288"/>
      <c r="F15" s="288"/>
      <c r="G15" s="288"/>
      <c r="H15" s="288"/>
      <c r="I15" s="288"/>
      <c r="J15" s="288"/>
      <c r="K15" s="290" t="s">
        <v>174</v>
      </c>
      <c r="L15" s="290"/>
      <c r="M15" s="196" t="s">
        <v>175</v>
      </c>
      <c r="N15" s="196" t="s">
        <v>330</v>
      </c>
      <c r="O15" s="197" t="s">
        <v>303</v>
      </c>
      <c r="P15" s="291" t="s">
        <v>235</v>
      </c>
      <c r="Q15" s="291"/>
      <c r="R15" s="291"/>
      <c r="S15" s="291"/>
      <c r="T15" s="291"/>
      <c r="U15" s="291"/>
      <c r="V15" s="291"/>
      <c r="W15" s="291"/>
      <c r="X15" s="291"/>
      <c r="Y15" s="291"/>
      <c r="Z15" s="290" t="s">
        <v>174</v>
      </c>
      <c r="AA15" s="290"/>
      <c r="AB15" s="203" t="s">
        <v>175</v>
      </c>
      <c r="AC15" s="203" t="s">
        <v>330</v>
      </c>
    </row>
    <row r="16" spans="1:29" s="4" customFormat="1">
      <c r="A16" s="38"/>
      <c r="B16" s="287" t="s">
        <v>50</v>
      </c>
      <c r="C16" s="287"/>
      <c r="D16" s="287"/>
      <c r="E16" s="287"/>
      <c r="F16" s="287"/>
      <c r="G16" s="287"/>
      <c r="H16" s="287"/>
      <c r="I16" s="287"/>
      <c r="J16" s="287"/>
      <c r="K16" s="289">
        <f>COUNTIFS('TN-Liste_AEJ'!$I$34:$I$159,"x",'TN-Liste_AEJ'!$D$34:$D$159,"x")</f>
        <v>0</v>
      </c>
      <c r="L16" s="289"/>
      <c r="M16" s="200">
        <f>COUNTIFS('TN-Liste_AEJ'!$I$34:$I$159,"x",'TN-Liste_AEJ'!$E$34:$E$159,"x")</f>
        <v>0</v>
      </c>
      <c r="N16" s="200">
        <f>COUNTIFS('TN-Liste_AEJ'!$I$34:$I$159,"x",'TN-Liste_AEJ'!$F$34:$F$159,"x")</f>
        <v>0</v>
      </c>
      <c r="P16" s="287" t="s">
        <v>31</v>
      </c>
      <c r="Q16" s="287"/>
      <c r="R16" s="287"/>
      <c r="S16" s="287"/>
      <c r="T16" s="287"/>
      <c r="U16" s="287"/>
      <c r="V16" s="287"/>
      <c r="W16" s="287"/>
      <c r="X16" s="287"/>
      <c r="Y16" s="287"/>
      <c r="Z16" s="289">
        <f>COUNTIFS('TN-Liste_AEJ'!$I$8:$I$27,"&lt;16",'TN-Liste_AEJ'!$J$8:$J$27,"=EA",'TN-Liste_AEJ'!$D$8:$D$27,"x")</f>
        <v>0</v>
      </c>
      <c r="AA16" s="289"/>
      <c r="AB16" s="200">
        <f>COUNTIFS('TN-Liste_AEJ'!$I$8:$I$27,"&lt;16",'TN-Liste_AEJ'!$J$8:$J$27,"=EA",'TN-Liste_AEJ'!$E$8:$E$27,"x")</f>
        <v>0</v>
      </c>
      <c r="AC16" s="200">
        <f>COUNTIFS('TN-Liste_AEJ'!$I$8:$I$27,"&lt;16",'TN-Liste_AEJ'!$J$8:$J$27,"=EA",'TN-Liste_AEJ'!$F$8:$F$27,"x")</f>
        <v>0</v>
      </c>
    </row>
    <row r="17" spans="1:29" s="4" customFormat="1">
      <c r="A17" s="38"/>
      <c r="B17" s="287" t="s">
        <v>51</v>
      </c>
      <c r="C17" s="287"/>
      <c r="D17" s="287"/>
      <c r="E17" s="287"/>
      <c r="F17" s="287"/>
      <c r="G17" s="287"/>
      <c r="H17" s="287"/>
      <c r="I17" s="287"/>
      <c r="J17" s="287"/>
      <c r="K17" s="289">
        <f>COUNTIFS('TN-Liste_AEJ'!$J$34:$J$159,"x",'TN-Liste_AEJ'!$D$34:$D$159,"x")</f>
        <v>0</v>
      </c>
      <c r="L17" s="289"/>
      <c r="M17" s="200">
        <f>COUNTIFS('TN-Liste_AEJ'!$J$34:$J$159,"x",'TN-Liste_AEJ'!$E$34:$E$159,"x")</f>
        <v>0</v>
      </c>
      <c r="N17" s="200">
        <f>COUNTIFS('TN-Liste_AEJ'!$J$34:$J$159,"x",'TN-Liste_AEJ'!$F$34:$F$159,"x")</f>
        <v>0</v>
      </c>
      <c r="P17" s="287" t="s">
        <v>53</v>
      </c>
      <c r="Q17" s="287"/>
      <c r="R17" s="287"/>
      <c r="S17" s="287"/>
      <c r="T17" s="287"/>
      <c r="U17" s="287"/>
      <c r="V17" s="287"/>
      <c r="W17" s="287"/>
      <c r="X17" s="287"/>
      <c r="Y17" s="287"/>
      <c r="Z17" s="289">
        <f>COUNTIFS('TN-Liste_AEJ'!$I$8:$I$27,"&lt;18",'TN-Liste_AEJ'!$J$8:$J$27,"=EA",'TN-Liste_AEJ'!$D$8:$D$27,"x")-Z16</f>
        <v>0</v>
      </c>
      <c r="AA17" s="289"/>
      <c r="AB17" s="200">
        <f>COUNTIFS('TN-Liste_AEJ'!$I$8:$I$27,"&lt;18",'TN-Liste_AEJ'!$J$8:$J$27,"=EA",'TN-Liste_AEJ'!$E$8:$E$27,"x")-AB16</f>
        <v>0</v>
      </c>
      <c r="AC17" s="200">
        <f>COUNTIFS('TN-Liste_AEJ'!$I$8:$I$27,"&lt;18",'TN-Liste_AEJ'!$J$8:$J$27,"=EA",'TN-Liste_AEJ'!$F$8:$F$27,"x")-AC16</f>
        <v>0</v>
      </c>
    </row>
    <row r="18" spans="1:29" s="4" customFormat="1">
      <c r="A18" s="38"/>
      <c r="B18" s="287" t="s">
        <v>52</v>
      </c>
      <c r="C18" s="287"/>
      <c r="D18" s="287"/>
      <c r="E18" s="287"/>
      <c r="F18" s="287"/>
      <c r="G18" s="287"/>
      <c r="H18" s="287"/>
      <c r="I18" s="287"/>
      <c r="J18" s="287"/>
      <c r="K18" s="289">
        <f>COUNTIFS('TN-Liste_AEJ'!$K$34:$K$159,"x",'TN-Liste_AEJ'!$D$34:$D$159,"x")</f>
        <v>0</v>
      </c>
      <c r="L18" s="289"/>
      <c r="M18" s="200">
        <f>COUNTIFS('TN-Liste_AEJ'!$K$34:$K$159,"x",'TN-Liste_AEJ'!$E$34:$E$159,"x")</f>
        <v>0</v>
      </c>
      <c r="N18" s="200">
        <f>COUNTIFS('TN-Liste_AEJ'!$K$34:$K$159,"x",'TN-Liste_AEJ'!$F$34:$F$159,"x")</f>
        <v>0</v>
      </c>
      <c r="P18" s="287" t="s">
        <v>3</v>
      </c>
      <c r="Q18" s="287"/>
      <c r="R18" s="287"/>
      <c r="S18" s="287"/>
      <c r="T18" s="287"/>
      <c r="U18" s="287"/>
      <c r="V18" s="287"/>
      <c r="W18" s="287"/>
      <c r="X18" s="287"/>
      <c r="Y18" s="287"/>
      <c r="Z18" s="289">
        <f>COUNTIFS('TN-Liste_AEJ'!$I$8:$I$27,"&lt;27",'TN-Liste_AEJ'!$J$8:$J$27,"=EA",'TN-Liste_AEJ'!$D$8:$D$27,"x")-Z17-Z16</f>
        <v>0</v>
      </c>
      <c r="AA18" s="289"/>
      <c r="AB18" s="200">
        <f>COUNTIFS('TN-Liste_AEJ'!$I$8:$I$27,"&lt;27",'TN-Liste_AEJ'!$J$8:$J$27,"=EA",'TN-Liste_AEJ'!$E$8:$E$27,"x")-AB17-AB16</f>
        <v>0</v>
      </c>
      <c r="AC18" s="200">
        <f>COUNTIFS('TN-Liste_AEJ'!$I$8:$I$27,"&lt;27",'TN-Liste_AEJ'!$J$8:$J$27,"=EA",'TN-Liste_AEJ'!$F$8:$F$27,"x")-AC17-AC16</f>
        <v>0</v>
      </c>
    </row>
    <row r="19" spans="1:29" s="4" customFormat="1">
      <c r="A19" s="38"/>
      <c r="B19" s="287"/>
      <c r="C19" s="287"/>
      <c r="D19" s="287"/>
      <c r="E19" s="287"/>
      <c r="F19" s="287"/>
      <c r="G19" s="287"/>
      <c r="H19" s="287"/>
      <c r="I19" s="287"/>
      <c r="J19" s="287"/>
      <c r="K19" s="291">
        <f>SUM(K16:L18)</f>
        <v>0</v>
      </c>
      <c r="L19" s="291"/>
      <c r="M19" s="201">
        <f>SUM(M16:M18)</f>
        <v>0</v>
      </c>
      <c r="N19" s="201">
        <f>SUM(N16:N18)</f>
        <v>0</v>
      </c>
      <c r="P19" s="287" t="s">
        <v>30</v>
      </c>
      <c r="Q19" s="287"/>
      <c r="R19" s="287"/>
      <c r="S19" s="287"/>
      <c r="T19" s="287"/>
      <c r="U19" s="287"/>
      <c r="V19" s="287"/>
      <c r="W19" s="287"/>
      <c r="X19" s="287"/>
      <c r="Y19" s="287"/>
      <c r="Z19" s="289">
        <f>COUNTIFS('TN-Liste_AEJ'!$I$8:$I$27,"&lt;45",'TN-Liste_AEJ'!$J$8:$J$27,"=EA",'TN-Liste_AEJ'!$D$8:$D$27,"x")-Z18-Z17-Z16</f>
        <v>0</v>
      </c>
      <c r="AA19" s="289"/>
      <c r="AB19" s="200">
        <f>COUNTIFS('TN-Liste_AEJ'!$I$8:$I$27,"&lt;45",'TN-Liste_AEJ'!$J$8:$J$27,"=EA",'TN-Liste_AEJ'!$E$8:$E$27,"x")-AB18-AB17-AB16</f>
        <v>0</v>
      </c>
      <c r="AC19" s="200">
        <f>COUNTIFS('TN-Liste_AEJ'!$I$8:$I$27,"&lt;45",'TN-Liste_AEJ'!$J$8:$J$27,"=EA",'TN-Liste_AEJ'!$F$8:$F$27,"x")-AC18-AC17-AC16</f>
        <v>0</v>
      </c>
    </row>
    <row r="20" spans="1:29" s="4" customFormat="1">
      <c r="A20" s="38"/>
      <c r="B20" s="314" t="s">
        <v>281</v>
      </c>
      <c r="C20" s="315"/>
      <c r="D20" s="315"/>
      <c r="E20" s="315"/>
      <c r="F20" s="315"/>
      <c r="G20" s="315"/>
      <c r="H20" s="315"/>
      <c r="I20" s="315"/>
      <c r="J20" s="316"/>
      <c r="K20" s="315">
        <f>SUM(K19:N19)</f>
        <v>0</v>
      </c>
      <c r="L20" s="315"/>
      <c r="M20" s="315"/>
      <c r="N20" s="316"/>
      <c r="P20" s="287" t="s">
        <v>29</v>
      </c>
      <c r="Q20" s="287"/>
      <c r="R20" s="287"/>
      <c r="S20" s="287"/>
      <c r="T20" s="287"/>
      <c r="U20" s="287"/>
      <c r="V20" s="287"/>
      <c r="W20" s="287"/>
      <c r="X20" s="287"/>
      <c r="Y20" s="287"/>
      <c r="Z20" s="289">
        <f>COUNTIFS('TN-Liste_AEJ'!$I$8:$I$27,"&lt;99",'TN-Liste_AEJ'!$J$8:$J$27,"=EA",'TN-Liste_AEJ'!$D$8:$D$27,"x")-Z19-Z18-Z17-Z16</f>
        <v>0</v>
      </c>
      <c r="AA20" s="289"/>
      <c r="AB20" s="200">
        <f>COUNTIFS('TN-Liste_AEJ'!$I$8:$I$27,"&lt;99",'TN-Liste_AEJ'!$J$8:$J$27,"=EA",'TN-Liste_AEJ'!$E$8:$E$27,"x")-AB19-AB18-AB17-AB16</f>
        <v>0</v>
      </c>
      <c r="AC20" s="200">
        <f>COUNTIFS('TN-Liste_AEJ'!$I$8:$I$27,"&lt;99",'TN-Liste_AEJ'!$J$8:$J$27,"=EA",'TN-Liste_AEJ'!$F$8:$F$27,"x")-AC19-AC18-AC17-AC16</f>
        <v>0</v>
      </c>
    </row>
    <row r="21" spans="1:29" s="4" customFormat="1">
      <c r="A21" s="38"/>
      <c r="B21" s="202"/>
      <c r="C21" s="202"/>
      <c r="D21" s="202"/>
      <c r="E21" s="202"/>
      <c r="F21" s="202"/>
      <c r="G21" s="202"/>
      <c r="H21" s="202"/>
      <c r="I21" s="202"/>
      <c r="J21" s="202"/>
      <c r="K21" s="202"/>
      <c r="L21" s="202"/>
      <c r="M21" s="93"/>
      <c r="N21" s="93"/>
      <c r="P21" s="94"/>
      <c r="Q21" s="94"/>
      <c r="R21" s="94"/>
      <c r="S21" s="94"/>
      <c r="T21" s="94"/>
      <c r="U21" s="94"/>
      <c r="V21" s="94"/>
      <c r="W21" s="94"/>
      <c r="X21" s="94"/>
      <c r="Y21" s="95"/>
      <c r="Z21" s="291">
        <f>SUM(Z16:AA20)</f>
        <v>0</v>
      </c>
      <c r="AA21" s="291"/>
      <c r="AB21" s="201">
        <f>SUM(AB16:AB20)</f>
        <v>0</v>
      </c>
      <c r="AC21" s="201">
        <f>SUM(AC16:AC20)</f>
        <v>0</v>
      </c>
    </row>
    <row r="22" spans="1:29" s="4" customFormat="1" ht="4.5" customHeight="1">
      <c r="A22" s="38"/>
      <c r="P22" s="198"/>
      <c r="Q22" s="198"/>
      <c r="R22" s="198"/>
      <c r="S22" s="198"/>
      <c r="T22" s="198"/>
      <c r="U22" s="198"/>
      <c r="V22" s="198"/>
      <c r="W22" s="198"/>
      <c r="X22" s="198"/>
      <c r="Y22" s="198"/>
      <c r="Z22" s="38"/>
      <c r="AA22" s="38"/>
      <c r="AB22" s="38"/>
      <c r="AC22" s="38"/>
    </row>
    <row r="23" spans="1:29" s="4" customFormat="1">
      <c r="A23" s="10" t="s">
        <v>101</v>
      </c>
      <c r="B23" s="313" t="s">
        <v>228</v>
      </c>
      <c r="C23" s="313"/>
      <c r="D23" s="313"/>
      <c r="E23" s="313"/>
      <c r="F23" s="313"/>
      <c r="G23" s="313"/>
      <c r="H23" s="313"/>
      <c r="I23" s="313"/>
      <c r="J23" s="313"/>
      <c r="K23" s="290" t="s">
        <v>174</v>
      </c>
      <c r="L23" s="290"/>
      <c r="M23" s="203" t="s">
        <v>175</v>
      </c>
      <c r="N23" s="203" t="s">
        <v>330</v>
      </c>
      <c r="O23" s="38"/>
      <c r="P23" s="298" t="s">
        <v>236</v>
      </c>
      <c r="Q23" s="299"/>
      <c r="R23" s="299"/>
      <c r="S23" s="299"/>
      <c r="T23" s="299"/>
      <c r="U23" s="299"/>
      <c r="V23" s="299"/>
      <c r="W23" s="299"/>
      <c r="X23" s="299"/>
      <c r="Y23" s="300"/>
      <c r="Z23" s="290" t="s">
        <v>174</v>
      </c>
      <c r="AA23" s="290"/>
      <c r="AB23" s="203" t="s">
        <v>175</v>
      </c>
      <c r="AC23" s="203" t="s">
        <v>330</v>
      </c>
    </row>
    <row r="24" spans="1:29" s="4" customFormat="1">
      <c r="A24" s="38"/>
      <c r="B24" s="313"/>
      <c r="C24" s="313"/>
      <c r="D24" s="313"/>
      <c r="E24" s="313"/>
      <c r="F24" s="313"/>
      <c r="G24" s="313"/>
      <c r="H24" s="313"/>
      <c r="I24" s="313"/>
      <c r="J24" s="313"/>
      <c r="K24" s="297">
        <f>COUNTIFS('TN-Liste_AEJ'!$J$8:$J$27,"=EA",'TN-Liste_AEJ'!$D$8:$D$27,"x")+COUNTIFS('TN-Liste_AEJ'!$J$8:$J$27,"=HA",'TN-Liste_AEJ'!$D$8:$D$27,"x")+COUNTIFS('TN-Liste_AEJ'!$J$8:$J$27,"=HO",'TN-Liste_AEJ'!$D$8:$D$27,"x")+COUNTIFS('TN-Liste_AEJ'!$J$8:$J$27,"=PR",'TN-Liste_AEJ'!$D$8:$D$27,"x")+COUNTIFS('TN-Liste_AEJ'!$J$8:$J$27,"=SO",'TN-Liste_AEJ'!$D$8:$D$27,"x")</f>
        <v>0</v>
      </c>
      <c r="L24" s="297"/>
      <c r="M24" s="199">
        <f>COUNTIFS('TN-Liste_AEJ'!$J$8:$J$27,"=EA",'TN-Liste_AEJ'!$E$8:$E$27,"x")+COUNTIFS('TN-Liste_AEJ'!$J$8:$J$27,"=HA",'TN-Liste_AEJ'!$E$8:$E$27,"x")+COUNTIFS('TN-Liste_AEJ'!$J$8:$J$27,"=HO",'TN-Liste_AEJ'!$E$8:$E$27,"x")+COUNTIFS('TN-Liste_AEJ'!$J$8:$J$27,"=PR",'TN-Liste_AEJ'!$E$8:$E$27,"x")+COUNTIFS('TN-Liste_AEJ'!$J$8:$J$27,"=SO",'TN-Liste_AEJ'!$E$8:$E$27,"x")</f>
        <v>0</v>
      </c>
      <c r="N24" s="199">
        <f>COUNTIFS('TN-Liste_AEJ'!$J$8:$J$27,"=EA",'TN-Liste_AEJ'!$F$8:$F$27,"x")+COUNTIFS('TN-Liste_AEJ'!$J$8:$J$27,"=HA",'TN-Liste_AEJ'!$F$8:$F$27,"x")+COUNTIFS('TN-Liste_AEJ'!$J$8:$J$27,"=HO",'TN-Liste_AEJ'!$F$8:$F$27,"x")+COUNTIFS('TN-Liste_AEJ'!$J$8:$J$27,"=PR",'TN-Liste_AEJ'!$F$8:$F$27,"x")+COUNTIFS('TN-Liste_AEJ'!$J$8:$J$27,"=SO",'TN-Liste_AEJ'!$F$8:$F$27,"x")</f>
        <v>0</v>
      </c>
      <c r="P24" s="287" t="s">
        <v>322</v>
      </c>
      <c r="Q24" s="287"/>
      <c r="R24" s="287"/>
      <c r="S24" s="287"/>
      <c r="T24" s="287"/>
      <c r="U24" s="287"/>
      <c r="V24" s="287"/>
      <c r="W24" s="287"/>
      <c r="X24" s="287"/>
      <c r="Y24" s="287"/>
      <c r="Z24" s="289">
        <f>COUNTIFS('TN-Liste_AEJ'!$I$8:$I$27,"&lt;45",'TN-Liste_AEJ'!$J$8:$J$27,"=HA",'TN-Liste_AEJ'!$D$8:$D$27,"x")</f>
        <v>0</v>
      </c>
      <c r="AA24" s="289"/>
      <c r="AB24" s="200">
        <f>COUNTIFS('TN-Liste_AEJ'!$I$8:$I$27,"&lt;45",'TN-Liste_AEJ'!$J$8:$J$27,"=HA",'TN-Liste_AEJ'!$E$8:$E$27,"x")</f>
        <v>0</v>
      </c>
      <c r="AC24" s="200">
        <f>COUNTIFS('TN-Liste_AEJ'!$I$8:$I$27,"&lt;45",'TN-Liste_AEJ'!$J$8:$J$27,"=HA",'TN-Liste_AEJ'!$F$8:$F$27,"x")</f>
        <v>0</v>
      </c>
    </row>
    <row r="25" spans="1:29" s="4" customFormat="1" ht="15" customHeight="1">
      <c r="A25" s="10"/>
      <c r="B25" s="318" t="s">
        <v>241</v>
      </c>
      <c r="C25" s="319"/>
      <c r="D25" s="319"/>
      <c r="E25" s="319"/>
      <c r="F25" s="319"/>
      <c r="G25" s="319"/>
      <c r="H25" s="319"/>
      <c r="I25" s="319"/>
      <c r="J25" s="320"/>
      <c r="K25" s="302">
        <f>K24++N24+M24</f>
        <v>0</v>
      </c>
      <c r="L25" s="303"/>
      <c r="M25" s="303"/>
      <c r="N25" s="304"/>
      <c r="P25" s="287" t="s">
        <v>29</v>
      </c>
      <c r="Q25" s="287"/>
      <c r="R25" s="287"/>
      <c r="S25" s="287"/>
      <c r="T25" s="287"/>
      <c r="U25" s="287"/>
      <c r="V25" s="287"/>
      <c r="W25" s="287"/>
      <c r="X25" s="287"/>
      <c r="Y25" s="287"/>
      <c r="Z25" s="289">
        <f>COUNTIFS('TN-Liste_AEJ'!$I$8:$I$27,"&lt;98",'TN-Liste_AEJ'!$J$8:$J$27,"=HA",'TN-Liste_AEJ'!$D$8:$D$27,"x")-Z24</f>
        <v>0</v>
      </c>
      <c r="AA25" s="289"/>
      <c r="AB25" s="200">
        <f>COUNTIFS('TN-Liste_AEJ'!$I$8:$I$27,"&lt;98",'TN-Liste_AEJ'!$J$8:$J$27,"=HA",'TN-Liste_AEJ'!$E$8:$E$27,"x")-AB24</f>
        <v>0</v>
      </c>
      <c r="AC25" s="200">
        <f>COUNTIFS('TN-Liste_AEJ'!$I$8:$I$27,"&lt;98",'TN-Liste_AEJ'!$J$8:$J$27,"=HA",'TN-Liste_AEJ'!$F$8:$F$27,"x")-AC24</f>
        <v>0</v>
      </c>
    </row>
    <row r="26" spans="1:29" s="4" customFormat="1" ht="4.5" customHeight="1">
      <c r="A26" s="10"/>
      <c r="B26" s="321"/>
      <c r="C26" s="322"/>
      <c r="D26" s="322"/>
      <c r="E26" s="322"/>
      <c r="F26" s="322"/>
      <c r="G26" s="322"/>
      <c r="H26" s="322"/>
      <c r="I26" s="322"/>
      <c r="J26" s="323"/>
      <c r="K26" s="305"/>
      <c r="L26" s="306"/>
      <c r="M26" s="306"/>
      <c r="N26" s="307"/>
    </row>
    <row r="27" spans="1:29" s="4" customFormat="1">
      <c r="A27" s="10"/>
      <c r="B27" s="324"/>
      <c r="C27" s="325"/>
      <c r="D27" s="325"/>
      <c r="E27" s="325"/>
      <c r="F27" s="325"/>
      <c r="G27" s="325"/>
      <c r="H27" s="325"/>
      <c r="I27" s="325"/>
      <c r="J27" s="326"/>
      <c r="K27" s="308"/>
      <c r="L27" s="309"/>
      <c r="M27" s="309"/>
      <c r="N27" s="310"/>
      <c r="O27" s="38"/>
      <c r="P27" s="288" t="s">
        <v>54</v>
      </c>
      <c r="Q27" s="288"/>
      <c r="R27" s="288"/>
      <c r="S27" s="288"/>
      <c r="T27" s="288"/>
      <c r="U27" s="288"/>
      <c r="V27" s="288"/>
      <c r="W27" s="288"/>
      <c r="X27" s="288"/>
      <c r="Y27" s="288"/>
      <c r="Z27" s="288"/>
      <c r="AA27" s="288"/>
      <c r="AB27" s="288"/>
      <c r="AC27" s="288"/>
    </row>
    <row r="28" spans="1:29" s="4" customFormat="1">
      <c r="A28" s="10"/>
      <c r="P28" s="287" t="s">
        <v>28</v>
      </c>
      <c r="Q28" s="287"/>
      <c r="R28" s="287"/>
      <c r="S28" s="287"/>
      <c r="T28" s="287"/>
      <c r="U28" s="287"/>
      <c r="V28" s="289">
        <f>COUNTIF('TN-Liste_AEJ'!$J$8:$J$27,"HO")</f>
        <v>0</v>
      </c>
      <c r="W28" s="289"/>
      <c r="X28" s="287" t="s">
        <v>337</v>
      </c>
      <c r="Y28" s="287"/>
      <c r="Z28" s="287"/>
      <c r="AA28" s="287"/>
      <c r="AB28" s="289">
        <f>COUNTIF('TN-Liste_AEJ'!$J$8:$J$27,"PR")</f>
        <v>0</v>
      </c>
      <c r="AC28" s="289"/>
    </row>
    <row r="29" spans="1:29" s="4" customFormat="1" ht="15" customHeight="1">
      <c r="A29" s="10"/>
      <c r="O29" s="63"/>
      <c r="P29" s="363"/>
      <c r="Q29" s="364"/>
      <c r="R29" s="364"/>
      <c r="S29" s="364"/>
      <c r="T29" s="364"/>
      <c r="U29" s="364"/>
      <c r="V29" s="364"/>
      <c r="W29" s="365"/>
      <c r="X29" s="96" t="s">
        <v>240</v>
      </c>
      <c r="Y29" s="96"/>
      <c r="Z29" s="96"/>
      <c r="AA29" s="96"/>
      <c r="AB29" s="311">
        <f>COUNTIF('TN-Liste_AEJ'!$J$8:$J$27,"SO")</f>
        <v>0</v>
      </c>
      <c r="AC29" s="312"/>
    </row>
    <row r="30" spans="1:29" ht="4.5" customHeight="1">
      <c r="B30" s="31"/>
      <c r="C30" s="31"/>
      <c r="D30" s="31"/>
      <c r="E30" s="31"/>
      <c r="F30" s="31"/>
      <c r="G30" s="31"/>
      <c r="H30" s="31"/>
      <c r="I30" s="31"/>
      <c r="J30" s="31"/>
      <c r="K30" s="31"/>
      <c r="L30" s="31"/>
      <c r="M30" s="31"/>
      <c r="N30" s="31"/>
      <c r="P30" s="31"/>
      <c r="Q30" s="31"/>
      <c r="R30" s="31"/>
      <c r="S30" s="31"/>
      <c r="T30" s="31"/>
      <c r="U30" s="31"/>
      <c r="V30" s="31"/>
      <c r="W30" s="31"/>
      <c r="X30" s="31"/>
      <c r="Y30" s="31"/>
      <c r="Z30" s="31"/>
      <c r="AA30" s="31"/>
    </row>
    <row r="31" spans="1:29" s="4" customFormat="1">
      <c r="A31" s="10" t="s">
        <v>102</v>
      </c>
      <c r="B31" s="288" t="s">
        <v>36</v>
      </c>
      <c r="C31" s="288"/>
      <c r="D31" s="288"/>
      <c r="E31" s="288"/>
      <c r="F31" s="288"/>
      <c r="G31" s="288"/>
      <c r="H31" s="288"/>
      <c r="I31" s="288"/>
      <c r="J31" s="288"/>
      <c r="K31" s="288"/>
      <c r="L31" s="301" t="s">
        <v>88</v>
      </c>
      <c r="M31" s="301"/>
      <c r="N31" s="301"/>
      <c r="O31" s="10" t="s">
        <v>239</v>
      </c>
      <c r="P31" s="288" t="s">
        <v>2</v>
      </c>
      <c r="Q31" s="288"/>
      <c r="R31" s="288"/>
      <c r="S31" s="288"/>
      <c r="T31" s="288"/>
      <c r="U31" s="288"/>
      <c r="V31" s="288"/>
      <c r="W31" s="288"/>
      <c r="X31" s="288"/>
      <c r="Y31" s="288"/>
      <c r="Z31" s="288"/>
      <c r="AA31" s="290" t="s">
        <v>86</v>
      </c>
      <c r="AB31" s="290"/>
      <c r="AC31" s="290"/>
    </row>
    <row r="32" spans="1:29" s="4" customFormat="1">
      <c r="A32" s="38"/>
      <c r="B32" s="287" t="s">
        <v>253</v>
      </c>
      <c r="C32" s="287"/>
      <c r="D32" s="287"/>
      <c r="E32" s="287"/>
      <c r="F32" s="287"/>
      <c r="G32" s="287"/>
      <c r="H32" s="287"/>
      <c r="I32" s="287"/>
      <c r="J32" s="287"/>
      <c r="K32" s="287"/>
      <c r="L32" s="296"/>
      <c r="M32" s="296"/>
      <c r="N32" s="296"/>
      <c r="O32" s="63"/>
      <c r="P32" s="287" t="s">
        <v>38</v>
      </c>
      <c r="Q32" s="287"/>
      <c r="R32" s="287"/>
      <c r="S32" s="287"/>
      <c r="T32" s="287"/>
      <c r="U32" s="287"/>
      <c r="V32" s="287"/>
      <c r="W32" s="287"/>
      <c r="X32" s="287"/>
      <c r="Y32" s="287"/>
      <c r="Z32" s="287"/>
      <c r="AA32" s="296"/>
      <c r="AB32" s="296"/>
      <c r="AC32" s="296"/>
    </row>
    <row r="33" spans="1:29" s="4" customFormat="1">
      <c r="A33" s="38"/>
      <c r="B33" s="287" t="s">
        <v>254</v>
      </c>
      <c r="C33" s="287"/>
      <c r="D33" s="287"/>
      <c r="E33" s="287"/>
      <c r="F33" s="287"/>
      <c r="G33" s="287"/>
      <c r="H33" s="287"/>
      <c r="I33" s="287"/>
      <c r="J33" s="287"/>
      <c r="K33" s="287"/>
      <c r="L33" s="317"/>
      <c r="M33" s="317"/>
      <c r="N33" s="317"/>
      <c r="O33" s="63"/>
      <c r="P33" s="287" t="s">
        <v>39</v>
      </c>
      <c r="Q33" s="287"/>
      <c r="R33" s="287"/>
      <c r="S33" s="287"/>
      <c r="T33" s="287"/>
      <c r="U33" s="287"/>
      <c r="V33" s="287"/>
      <c r="W33" s="287"/>
      <c r="X33" s="287"/>
      <c r="Y33" s="287"/>
      <c r="Z33" s="287"/>
      <c r="AA33" s="296"/>
      <c r="AB33" s="296"/>
      <c r="AC33" s="296"/>
    </row>
    <row r="34" spans="1:29" s="4" customFormat="1">
      <c r="A34" s="38"/>
      <c r="B34" s="332" t="s">
        <v>255</v>
      </c>
      <c r="C34" s="333"/>
      <c r="D34" s="333"/>
      <c r="E34" s="333"/>
      <c r="F34" s="333"/>
      <c r="G34" s="333"/>
      <c r="H34" s="333"/>
      <c r="I34" s="373">
        <v>12.15</v>
      </c>
      <c r="J34" s="373"/>
      <c r="K34" s="374"/>
      <c r="L34" s="335">
        <f>L33*I34</f>
        <v>0</v>
      </c>
      <c r="M34" s="335"/>
      <c r="N34" s="335"/>
      <c r="O34" s="63"/>
      <c r="P34" s="287" t="s">
        <v>0</v>
      </c>
      <c r="Q34" s="287"/>
      <c r="R34" s="287"/>
      <c r="S34" s="287"/>
      <c r="T34" s="287"/>
      <c r="U34" s="287"/>
      <c r="V34" s="287"/>
      <c r="W34" s="287"/>
      <c r="X34" s="287"/>
      <c r="Y34" s="287"/>
      <c r="Z34" s="287"/>
      <c r="AA34" s="296"/>
      <c r="AB34" s="296"/>
      <c r="AC34" s="296"/>
    </row>
    <row r="35" spans="1:29" s="4" customFormat="1">
      <c r="A35" s="38"/>
      <c r="B35" s="179" t="s">
        <v>256</v>
      </c>
      <c r="C35" s="180"/>
      <c r="D35" s="180"/>
      <c r="E35" s="180"/>
      <c r="F35" s="180"/>
      <c r="G35" s="180"/>
      <c r="H35" s="180"/>
      <c r="I35" s="296"/>
      <c r="J35" s="296"/>
      <c r="K35" s="296"/>
      <c r="L35" s="335">
        <f>I35*0.8</f>
        <v>0</v>
      </c>
      <c r="M35" s="335"/>
      <c r="N35" s="335"/>
      <c r="O35" s="63"/>
      <c r="P35" s="287" t="s">
        <v>1</v>
      </c>
      <c r="Q35" s="287"/>
      <c r="R35" s="287"/>
      <c r="S35" s="287"/>
      <c r="T35" s="287"/>
      <c r="U35" s="287"/>
      <c r="V35" s="287"/>
      <c r="W35" s="287"/>
      <c r="X35" s="287"/>
      <c r="Y35" s="287"/>
      <c r="Z35" s="287"/>
      <c r="AA35" s="296"/>
      <c r="AB35" s="296"/>
      <c r="AC35" s="296"/>
    </row>
    <row r="36" spans="1:29" s="4" customFormat="1">
      <c r="A36" s="38"/>
      <c r="B36" s="327" t="s">
        <v>286</v>
      </c>
      <c r="C36" s="328"/>
      <c r="D36" s="328"/>
      <c r="E36" s="328"/>
      <c r="F36" s="328"/>
      <c r="G36" s="328"/>
      <c r="H36" s="328"/>
      <c r="I36" s="328"/>
      <c r="J36" s="328"/>
      <c r="K36" s="328"/>
      <c r="L36" s="328"/>
      <c r="M36" s="328"/>
      <c r="N36" s="329"/>
      <c r="O36" s="63"/>
      <c r="P36" s="287" t="s">
        <v>261</v>
      </c>
      <c r="Q36" s="287"/>
      <c r="R36" s="287"/>
      <c r="S36" s="287"/>
      <c r="T36" s="287"/>
      <c r="U36" s="287"/>
      <c r="V36" s="287"/>
      <c r="W36" s="287"/>
      <c r="X36" s="287"/>
      <c r="Y36" s="287"/>
      <c r="Z36" s="287"/>
      <c r="AA36" s="296"/>
      <c r="AB36" s="296"/>
      <c r="AC36" s="296"/>
    </row>
    <row r="37" spans="1:29" s="4" customFormat="1">
      <c r="A37" s="38"/>
      <c r="B37" s="334" t="s">
        <v>55</v>
      </c>
      <c r="C37" s="334"/>
      <c r="D37" s="334"/>
      <c r="E37" s="334"/>
      <c r="F37" s="334"/>
      <c r="G37" s="334"/>
      <c r="H37" s="334"/>
      <c r="I37" s="334"/>
      <c r="J37" s="334"/>
      <c r="K37" s="334"/>
      <c r="L37" s="290" t="s">
        <v>37</v>
      </c>
      <c r="M37" s="290"/>
      <c r="N37" s="290"/>
      <c r="O37" s="63"/>
      <c r="P37" s="287" t="s">
        <v>262</v>
      </c>
      <c r="Q37" s="287"/>
      <c r="R37" s="287"/>
      <c r="S37" s="287"/>
      <c r="T37" s="287"/>
      <c r="U37" s="287"/>
      <c r="V37" s="287"/>
      <c r="W37" s="287"/>
      <c r="X37" s="287"/>
      <c r="Y37" s="287"/>
      <c r="Z37" s="287"/>
      <c r="AA37" s="296"/>
      <c r="AB37" s="296"/>
      <c r="AC37" s="296"/>
    </row>
    <row r="38" spans="1:29" s="4" customFormat="1">
      <c r="A38" s="38"/>
      <c r="B38" s="330"/>
      <c r="C38" s="330"/>
      <c r="D38" s="330"/>
      <c r="E38" s="330"/>
      <c r="F38" s="330"/>
      <c r="G38" s="330"/>
      <c r="H38" s="330"/>
      <c r="I38" s="330"/>
      <c r="J38" s="330"/>
      <c r="K38" s="330"/>
      <c r="L38" s="296"/>
      <c r="M38" s="296"/>
      <c r="N38" s="296"/>
      <c r="O38" s="63"/>
      <c r="P38" s="287" t="s">
        <v>40</v>
      </c>
      <c r="Q38" s="287"/>
      <c r="R38" s="287"/>
      <c r="S38" s="287"/>
      <c r="T38" s="287"/>
      <c r="U38" s="287"/>
      <c r="V38" s="287"/>
      <c r="W38" s="287"/>
      <c r="X38" s="287"/>
      <c r="Y38" s="287"/>
      <c r="Z38" s="287"/>
      <c r="AA38" s="296"/>
      <c r="AB38" s="296"/>
      <c r="AC38" s="296"/>
    </row>
    <row r="39" spans="1:29" s="4" customFormat="1">
      <c r="A39" s="38"/>
      <c r="B39" s="330"/>
      <c r="C39" s="330"/>
      <c r="D39" s="330"/>
      <c r="E39" s="330"/>
      <c r="F39" s="330"/>
      <c r="G39" s="330"/>
      <c r="H39" s="330"/>
      <c r="I39" s="330"/>
      <c r="J39" s="330"/>
      <c r="K39" s="330"/>
      <c r="L39" s="296"/>
      <c r="M39" s="296"/>
      <c r="N39" s="296"/>
      <c r="O39" s="63"/>
      <c r="P39" s="287" t="s">
        <v>32</v>
      </c>
      <c r="Q39" s="287"/>
      <c r="R39" s="287"/>
      <c r="S39" s="287"/>
      <c r="T39" s="287"/>
      <c r="U39" s="287"/>
      <c r="V39" s="287"/>
      <c r="W39" s="287"/>
      <c r="X39" s="287"/>
      <c r="Y39" s="287"/>
      <c r="Z39" s="287"/>
      <c r="AA39" s="296"/>
      <c r="AB39" s="296"/>
      <c r="AC39" s="296"/>
    </row>
    <row r="40" spans="1:29" s="4" customFormat="1">
      <c r="A40" s="38"/>
      <c r="B40" s="330"/>
      <c r="C40" s="330"/>
      <c r="D40" s="330"/>
      <c r="E40" s="330"/>
      <c r="F40" s="330"/>
      <c r="G40" s="330"/>
      <c r="H40" s="330"/>
      <c r="I40" s="330"/>
      <c r="J40" s="330"/>
      <c r="K40" s="330"/>
      <c r="L40" s="296"/>
      <c r="M40" s="296"/>
      <c r="N40" s="296"/>
      <c r="O40" s="63"/>
      <c r="P40" s="287" t="s">
        <v>33</v>
      </c>
      <c r="Q40" s="287"/>
      <c r="R40" s="287"/>
      <c r="S40" s="287"/>
      <c r="T40" s="287"/>
      <c r="U40" s="287"/>
      <c r="V40" s="287"/>
      <c r="W40" s="287"/>
      <c r="X40" s="287"/>
      <c r="Y40" s="287"/>
      <c r="Z40" s="287"/>
      <c r="AA40" s="296"/>
      <c r="AB40" s="296"/>
      <c r="AC40" s="296"/>
    </row>
    <row r="41" spans="1:29" s="4" customFormat="1">
      <c r="A41" s="38"/>
      <c r="B41" s="330"/>
      <c r="C41" s="330"/>
      <c r="D41" s="330"/>
      <c r="E41" s="330"/>
      <c r="F41" s="330"/>
      <c r="G41" s="330"/>
      <c r="H41" s="330"/>
      <c r="I41" s="330"/>
      <c r="J41" s="330"/>
      <c r="K41" s="330"/>
      <c r="L41" s="296"/>
      <c r="M41" s="296"/>
      <c r="N41" s="296"/>
      <c r="O41" s="63"/>
      <c r="P41" s="331" t="s">
        <v>227</v>
      </c>
      <c r="Q41" s="331"/>
      <c r="R41" s="331"/>
      <c r="S41" s="331"/>
      <c r="T41" s="331"/>
      <c r="U41" s="331"/>
      <c r="V41" s="331"/>
      <c r="W41" s="331"/>
      <c r="X41" s="331"/>
      <c r="Y41" s="331"/>
      <c r="Z41" s="331"/>
      <c r="AA41" s="336">
        <f>SUM(AA32:AC40)</f>
        <v>0</v>
      </c>
      <c r="AB41" s="336"/>
      <c r="AC41" s="336"/>
    </row>
    <row r="42" spans="1:29" s="4" customFormat="1">
      <c r="A42" s="10"/>
      <c r="B42" s="330"/>
      <c r="C42" s="330"/>
      <c r="D42" s="330"/>
      <c r="E42" s="330"/>
      <c r="F42" s="330"/>
      <c r="G42" s="330"/>
      <c r="H42" s="330"/>
      <c r="I42" s="330"/>
      <c r="J42" s="330"/>
      <c r="K42" s="330"/>
      <c r="L42" s="296"/>
      <c r="M42" s="296"/>
      <c r="N42" s="296"/>
      <c r="O42" s="63"/>
      <c r="P42" s="366" t="s">
        <v>304</v>
      </c>
      <c r="Q42" s="366"/>
      <c r="R42" s="366"/>
      <c r="S42" s="366"/>
      <c r="T42" s="366"/>
      <c r="U42" s="366"/>
      <c r="V42" s="366"/>
      <c r="W42" s="366"/>
      <c r="X42" s="366"/>
      <c r="Y42" s="366"/>
      <c r="Z42" s="366"/>
      <c r="AA42" s="348">
        <f>L34</f>
        <v>0</v>
      </c>
      <c r="AB42" s="289"/>
      <c r="AC42" s="289"/>
    </row>
    <row r="43" spans="1:29" s="4" customFormat="1">
      <c r="A43" s="10"/>
      <c r="B43" s="63"/>
      <c r="C43" s="63"/>
      <c r="D43" s="63"/>
      <c r="E43" s="63"/>
      <c r="F43" s="63"/>
      <c r="G43" s="63"/>
      <c r="H43" s="63"/>
      <c r="I43" s="63"/>
      <c r="J43" s="63"/>
      <c r="K43" s="63"/>
      <c r="L43" s="63"/>
      <c r="M43" s="63"/>
      <c r="N43" s="63"/>
      <c r="O43" s="63"/>
      <c r="P43" s="366" t="s">
        <v>288</v>
      </c>
      <c r="Q43" s="366"/>
      <c r="R43" s="366"/>
      <c r="S43" s="366"/>
      <c r="T43" s="366"/>
      <c r="U43" s="366"/>
      <c r="V43" s="366"/>
      <c r="W43" s="366"/>
      <c r="X43" s="366"/>
      <c r="Y43" s="366"/>
      <c r="Z43" s="366"/>
      <c r="AA43" s="348">
        <f>L35</f>
        <v>0</v>
      </c>
      <c r="AB43" s="289"/>
      <c r="AC43" s="289"/>
    </row>
    <row r="44" spans="1:29" s="4" customFormat="1">
      <c r="A44" s="10"/>
      <c r="B44" s="97"/>
      <c r="C44" s="97"/>
      <c r="D44" s="97"/>
      <c r="E44" s="97"/>
      <c r="F44" s="97"/>
      <c r="G44" s="97"/>
      <c r="H44" s="97"/>
      <c r="I44" s="97"/>
      <c r="J44" s="97"/>
      <c r="K44" s="92" t="s">
        <v>252</v>
      </c>
      <c r="L44" s="336">
        <f>L32+L34+L35+L38+L39+L40+L41+L42</f>
        <v>0</v>
      </c>
      <c r="M44" s="297"/>
      <c r="N44" s="297"/>
      <c r="Z44" s="98" t="s">
        <v>251</v>
      </c>
      <c r="AA44" s="336">
        <f>SUM(AA41:AA43)</f>
        <v>0</v>
      </c>
      <c r="AB44" s="336"/>
      <c r="AC44" s="336"/>
    </row>
    <row r="45" spans="1:29" s="4" customFormat="1">
      <c r="A45" s="38"/>
      <c r="B45" s="63"/>
      <c r="C45" s="63"/>
      <c r="D45" s="63"/>
      <c r="E45" s="63"/>
      <c r="F45" s="63"/>
      <c r="G45" s="63"/>
      <c r="O45" s="63"/>
      <c r="Q45" s="97"/>
      <c r="R45" s="97"/>
      <c r="S45" s="97"/>
      <c r="T45" s="99"/>
      <c r="U45" s="100"/>
      <c r="V45" s="100"/>
      <c r="W45" s="100"/>
      <c r="X45" s="111"/>
      <c r="Y45" s="102"/>
      <c r="Z45" s="103" t="s">
        <v>289</v>
      </c>
      <c r="AA45" s="370">
        <f>0.7*AA44</f>
        <v>0</v>
      </c>
      <c r="AB45" s="370"/>
      <c r="AC45" s="370"/>
    </row>
    <row r="46" spans="1:29" s="4" customFormat="1" ht="7.9" customHeight="1">
      <c r="A46" s="38"/>
      <c r="B46" s="63"/>
      <c r="C46" s="63"/>
      <c r="D46" s="63"/>
      <c r="E46" s="63"/>
      <c r="F46" s="63"/>
      <c r="G46" s="63"/>
      <c r="O46" s="63"/>
      <c r="Q46" s="97"/>
      <c r="R46" s="97"/>
      <c r="S46" s="97"/>
      <c r="T46" s="99"/>
      <c r="U46" s="99"/>
      <c r="V46" s="99"/>
      <c r="W46" s="100"/>
      <c r="X46" s="101"/>
      <c r="Y46" s="102"/>
      <c r="Z46" s="102"/>
    </row>
    <row r="47" spans="1:29" s="4" customFormat="1" ht="15.75">
      <c r="A47" s="38"/>
      <c r="B47" s="63"/>
      <c r="C47" s="63"/>
      <c r="D47" s="63"/>
      <c r="E47" s="63"/>
      <c r="F47" s="63"/>
      <c r="G47" s="63"/>
      <c r="K47" s="104" t="s">
        <v>41</v>
      </c>
      <c r="L47" s="343">
        <f>AA44-L44</f>
        <v>0</v>
      </c>
      <c r="M47" s="344"/>
      <c r="N47" s="345"/>
      <c r="O47" s="63"/>
      <c r="S47" s="64"/>
      <c r="T47" s="31"/>
      <c r="U47" s="31"/>
      <c r="W47" s="116" t="s">
        <v>294</v>
      </c>
      <c r="X47" s="367">
        <f>ROUNDDOWN(IF(L47&lt;0,0,IF((IF(L47&gt;0,IF(AA44*0.7&gt;=200,AA44*0.7,0)))&gt;L47,L47,(IF(L47&gt;0,IF(AA44*0.7&gt;=200,AA44*0.7,0))))),0)</f>
        <v>0</v>
      </c>
      <c r="Y47" s="368"/>
      <c r="Z47" s="368"/>
      <c r="AA47" s="368"/>
      <c r="AB47" s="368"/>
      <c r="AC47" s="369"/>
    </row>
    <row r="48" spans="1:29" ht="17.45" customHeight="1">
      <c r="A48" s="30"/>
      <c r="B48" s="31"/>
      <c r="C48" s="31"/>
      <c r="D48" s="31"/>
      <c r="E48" s="31"/>
      <c r="F48" s="31"/>
      <c r="G48" s="31"/>
      <c r="H48" s="31"/>
      <c r="I48" s="31"/>
      <c r="J48" s="31"/>
      <c r="K48" s="31"/>
      <c r="L48" s="31"/>
      <c r="M48" s="31"/>
      <c r="N48" s="31"/>
      <c r="O48" s="30"/>
      <c r="P48" s="31"/>
      <c r="Q48" s="31"/>
      <c r="R48" s="31"/>
      <c r="S48" s="31"/>
      <c r="T48" s="31"/>
      <c r="U48" s="31"/>
      <c r="V48" s="31"/>
      <c r="W48" s="31"/>
      <c r="X48" s="31"/>
      <c r="Y48" s="31"/>
      <c r="Z48" s="31"/>
      <c r="AA48" s="31"/>
      <c r="AB48" s="31"/>
      <c r="AC48" s="31"/>
    </row>
    <row r="49" spans="1:29" s="4" customFormat="1" ht="19.149999999999999" customHeight="1">
      <c r="A49" s="38" t="s">
        <v>246</v>
      </c>
      <c r="B49" s="62" t="s">
        <v>295</v>
      </c>
      <c r="C49" s="38"/>
      <c r="D49" s="38"/>
      <c r="E49" s="38"/>
      <c r="F49" s="38"/>
      <c r="G49" s="38"/>
      <c r="H49" s="38"/>
      <c r="I49" s="38"/>
      <c r="J49" s="38"/>
      <c r="K49" s="38"/>
      <c r="L49" s="38"/>
      <c r="M49" s="38"/>
      <c r="N49" s="38"/>
      <c r="O49" s="63"/>
      <c r="P49" s="38"/>
      <c r="Q49" s="38"/>
      <c r="R49" s="38"/>
      <c r="S49" s="38"/>
      <c r="T49" s="38"/>
      <c r="U49" s="38"/>
      <c r="V49" s="38"/>
      <c r="W49" s="38"/>
      <c r="X49" s="38"/>
      <c r="Y49" s="38"/>
      <c r="Z49" s="38"/>
      <c r="AA49" s="38"/>
      <c r="AB49" s="38"/>
      <c r="AC49" s="63"/>
    </row>
    <row r="50" spans="1:29" s="4" customFormat="1">
      <c r="A50" s="38"/>
      <c r="B50" s="243" t="s">
        <v>89</v>
      </c>
      <c r="C50" s="243"/>
      <c r="D50" s="243"/>
      <c r="E50" s="243"/>
      <c r="F50" s="337"/>
      <c r="G50" s="338"/>
      <c r="H50" s="338"/>
      <c r="I50" s="338"/>
      <c r="J50" s="338"/>
      <c r="K50" s="338"/>
      <c r="L50" s="338"/>
      <c r="M50" s="338"/>
      <c r="N50" s="339"/>
      <c r="O50" s="63"/>
      <c r="P50" s="243" t="s">
        <v>91</v>
      </c>
      <c r="Q50" s="243"/>
      <c r="R50" s="243"/>
      <c r="S50" s="243"/>
      <c r="T50" s="337"/>
      <c r="U50" s="338"/>
      <c r="V50" s="338"/>
      <c r="W50" s="338"/>
      <c r="X50" s="338"/>
      <c r="Y50" s="338"/>
      <c r="Z50" s="338"/>
      <c r="AA50" s="338"/>
      <c r="AB50" s="338"/>
      <c r="AC50" s="339"/>
    </row>
    <row r="51" spans="1:29" s="4" customFormat="1">
      <c r="A51" s="38"/>
      <c r="B51" s="243" t="s">
        <v>90</v>
      </c>
      <c r="C51" s="243"/>
      <c r="D51" s="243"/>
      <c r="E51" s="243"/>
      <c r="F51" s="340"/>
      <c r="G51" s="341"/>
      <c r="H51" s="341"/>
      <c r="I51" s="341"/>
      <c r="J51" s="341"/>
      <c r="K51" s="341"/>
      <c r="L51" s="341"/>
      <c r="M51" s="341"/>
      <c r="N51" s="342"/>
      <c r="O51" s="63"/>
      <c r="P51" s="243" t="s">
        <v>92</v>
      </c>
      <c r="Q51" s="243"/>
      <c r="R51" s="243"/>
      <c r="S51" s="243"/>
      <c r="T51" s="337"/>
      <c r="U51" s="338"/>
      <c r="V51" s="338"/>
      <c r="W51" s="338"/>
      <c r="X51" s="338"/>
      <c r="Y51" s="338"/>
      <c r="Z51" s="338"/>
      <c r="AA51" s="338"/>
      <c r="AB51" s="338"/>
      <c r="AC51" s="339"/>
    </row>
    <row r="52" spans="1:29" ht="17.45" customHeight="1">
      <c r="A52" s="30"/>
      <c r="B52" s="31"/>
      <c r="C52" s="31"/>
      <c r="D52" s="31"/>
      <c r="E52" s="31"/>
      <c r="F52" s="31"/>
      <c r="G52" s="31"/>
      <c r="H52" s="31"/>
      <c r="I52" s="31"/>
      <c r="J52" s="31"/>
      <c r="K52" s="31"/>
      <c r="L52" s="31"/>
      <c r="M52" s="31"/>
      <c r="N52" s="31"/>
      <c r="O52" s="12"/>
      <c r="P52" s="31"/>
      <c r="Q52" s="31"/>
      <c r="R52" s="31"/>
      <c r="S52" s="31"/>
      <c r="T52" s="31"/>
      <c r="U52" s="31"/>
      <c r="V52" s="31"/>
      <c r="W52" s="31"/>
      <c r="X52" s="31"/>
      <c r="Y52" s="31"/>
      <c r="Z52" s="31"/>
      <c r="AA52" s="31"/>
      <c r="AB52" s="31"/>
      <c r="AC52" s="31"/>
    </row>
    <row r="53" spans="1:29" ht="17.45" customHeight="1">
      <c r="A53" s="30"/>
      <c r="B53" s="358" t="s">
        <v>94</v>
      </c>
      <c r="C53" s="359"/>
      <c r="D53" s="359"/>
      <c r="E53" s="359"/>
      <c r="F53" s="359"/>
      <c r="G53" s="359"/>
      <c r="H53" s="359"/>
      <c r="I53" s="359"/>
      <c r="J53" s="359"/>
      <c r="K53" s="359"/>
      <c r="L53" s="359"/>
      <c r="M53" s="360"/>
      <c r="N53" s="33"/>
      <c r="O53" s="48" t="s">
        <v>242</v>
      </c>
      <c r="P53" s="49"/>
      <c r="Q53" s="49"/>
      <c r="R53" s="49"/>
      <c r="S53" s="49"/>
      <c r="T53" s="49"/>
      <c r="U53" s="49"/>
      <c r="V53" s="49"/>
      <c r="W53" s="49"/>
      <c r="X53" s="50"/>
      <c r="Y53" s="161"/>
      <c r="Z53" s="361" t="s">
        <v>103</v>
      </c>
      <c r="AA53" s="361"/>
      <c r="AB53" s="361"/>
      <c r="AC53" s="361"/>
    </row>
    <row r="54" spans="1:29" ht="32.450000000000003" customHeight="1">
      <c r="A54" s="34" t="s">
        <v>257</v>
      </c>
      <c r="B54" s="346" t="s">
        <v>259</v>
      </c>
      <c r="C54" s="347"/>
      <c r="D54" s="347"/>
      <c r="E54" s="347"/>
      <c r="F54" s="347"/>
      <c r="G54" s="347"/>
      <c r="H54" s="347"/>
      <c r="I54" s="347"/>
      <c r="J54" s="347"/>
      <c r="K54" s="347"/>
      <c r="L54" s="347"/>
      <c r="M54" s="59" t="b">
        <v>0</v>
      </c>
      <c r="N54" s="35" t="s">
        <v>270</v>
      </c>
      <c r="O54" s="346" t="s">
        <v>243</v>
      </c>
      <c r="P54" s="347"/>
      <c r="Q54" s="347"/>
      <c r="R54" s="347"/>
      <c r="S54" s="347"/>
      <c r="T54" s="347"/>
      <c r="U54" s="347"/>
      <c r="V54" s="347"/>
      <c r="W54" s="347"/>
      <c r="X54" s="347"/>
      <c r="Y54" s="59" t="b">
        <v>0</v>
      </c>
      <c r="Z54" s="349" t="str">
        <f>IF(AND(H4&lt;&gt;0,AA4&lt;&gt;0,H6&lt;&gt;0,Y6&lt;&gt;0,I8&lt;&gt;0,AB12=TRUE,AB13=FALSE,K25&lt;=20,K20&lt;=100,X47&gt;200,F50&lt;&gt;0,F51&lt;&gt;0,M54=TRUE,Y54=TRUE,Y55=TRUE,Y56=TRUE,Y57=TRUE,Y58=TRUE,T12&gt;=1)=TRUE,"Der Antrag ist vollständig und nach erster Prüfung korrekt!","Der Antrag ist nicht vollständig bzw. nicht förderfähig!")</f>
        <v>Der Antrag ist nicht vollständig bzw. nicht förderfähig!</v>
      </c>
      <c r="AA54" s="350"/>
      <c r="AB54" s="350"/>
      <c r="AC54" s="351"/>
    </row>
    <row r="55" spans="1:29" s="36" customFormat="1" ht="18.600000000000001" customHeight="1">
      <c r="A55" s="34" t="s">
        <v>267</v>
      </c>
      <c r="B55" s="371" t="s">
        <v>258</v>
      </c>
      <c r="C55" s="372"/>
      <c r="D55" s="372"/>
      <c r="E55" s="372"/>
      <c r="F55" s="372"/>
      <c r="G55" s="372"/>
      <c r="H55" s="372"/>
      <c r="I55" s="372"/>
      <c r="J55" s="372"/>
      <c r="K55" s="372"/>
      <c r="L55" s="372"/>
      <c r="M55" s="59" t="b">
        <v>0</v>
      </c>
      <c r="N55" s="35" t="s">
        <v>271</v>
      </c>
      <c r="O55" s="51" t="s">
        <v>324</v>
      </c>
      <c r="P55" s="52"/>
      <c r="Q55" s="53"/>
      <c r="R55" s="53"/>
      <c r="S55" s="53"/>
      <c r="T55" s="53"/>
      <c r="U55" s="53"/>
      <c r="V55" s="53"/>
      <c r="W55" s="53"/>
      <c r="X55" s="54"/>
      <c r="Y55" s="59" t="b">
        <v>0</v>
      </c>
      <c r="Z55" s="352"/>
      <c r="AA55" s="353"/>
      <c r="AB55" s="353"/>
      <c r="AC55" s="354"/>
    </row>
    <row r="56" spans="1:29" s="36" customFormat="1" ht="45.75" customHeight="1">
      <c r="A56" s="34" t="s">
        <v>268</v>
      </c>
      <c r="B56" s="346" t="s">
        <v>260</v>
      </c>
      <c r="C56" s="347"/>
      <c r="D56" s="347"/>
      <c r="E56" s="347"/>
      <c r="F56" s="347"/>
      <c r="G56" s="347"/>
      <c r="H56" s="347"/>
      <c r="I56" s="347"/>
      <c r="J56" s="347"/>
      <c r="K56" s="347"/>
      <c r="L56" s="347"/>
      <c r="M56" s="59" t="b">
        <v>0</v>
      </c>
      <c r="N56" s="37" t="s">
        <v>272</v>
      </c>
      <c r="O56" s="41" t="s">
        <v>244</v>
      </c>
      <c r="P56" s="55"/>
      <c r="Q56" s="56"/>
      <c r="R56" s="56"/>
      <c r="S56" s="56"/>
      <c r="T56" s="56"/>
      <c r="U56" s="56"/>
      <c r="V56" s="56"/>
      <c r="W56" s="56"/>
      <c r="X56" s="57"/>
      <c r="Y56" s="159" t="b">
        <v>0</v>
      </c>
      <c r="Z56" s="352"/>
      <c r="AA56" s="353"/>
      <c r="AB56" s="353"/>
      <c r="AC56" s="354"/>
    </row>
    <row r="57" spans="1:29" ht="21" customHeight="1">
      <c r="A57" s="38" t="s">
        <v>269</v>
      </c>
      <c r="B57" s="41" t="s">
        <v>323</v>
      </c>
      <c r="C57" s="42"/>
      <c r="D57" s="42"/>
      <c r="E57" s="42"/>
      <c r="F57" s="42"/>
      <c r="G57" s="42"/>
      <c r="H57" s="42"/>
      <c r="I57" s="42"/>
      <c r="J57" s="42"/>
      <c r="K57" s="42"/>
      <c r="L57" s="43"/>
      <c r="M57" s="59" t="b">
        <v>0</v>
      </c>
      <c r="N57" s="35" t="s">
        <v>273</v>
      </c>
      <c r="O57" s="51" t="s">
        <v>245</v>
      </c>
      <c r="P57" s="55"/>
      <c r="Q57" s="56"/>
      <c r="R57" s="56"/>
      <c r="S57" s="56"/>
      <c r="T57" s="56"/>
      <c r="U57" s="56"/>
      <c r="V57" s="56"/>
      <c r="W57" s="56"/>
      <c r="X57" s="57"/>
      <c r="Y57" s="59" t="b">
        <v>0</v>
      </c>
      <c r="Z57" s="352"/>
      <c r="AA57" s="353"/>
      <c r="AB57" s="353"/>
      <c r="AC57" s="354"/>
    </row>
    <row r="58" spans="1:29" s="36" customFormat="1" ht="19.5" customHeight="1">
      <c r="A58" s="34"/>
      <c r="B58" s="44"/>
      <c r="C58" s="45"/>
      <c r="D58" s="45"/>
      <c r="E58" s="45"/>
      <c r="F58" s="45"/>
      <c r="G58" s="45"/>
      <c r="H58" s="45"/>
      <c r="I58" s="45"/>
      <c r="J58" s="45"/>
      <c r="K58" s="45"/>
      <c r="L58" s="46"/>
      <c r="M58" s="47"/>
      <c r="N58" s="39" t="s">
        <v>274</v>
      </c>
      <c r="O58" s="44" t="s">
        <v>247</v>
      </c>
      <c r="P58" s="58"/>
      <c r="Q58" s="45"/>
      <c r="R58" s="45"/>
      <c r="S58" s="45"/>
      <c r="T58" s="45"/>
      <c r="U58" s="45"/>
      <c r="V58" s="45"/>
      <c r="W58" s="45"/>
      <c r="X58" s="46"/>
      <c r="Y58" s="160" t="b">
        <v>0</v>
      </c>
      <c r="Z58" s="355"/>
      <c r="AA58" s="356"/>
      <c r="AB58" s="356"/>
      <c r="AC58" s="357"/>
    </row>
    <row r="60" spans="1:29" s="4" customFormat="1" ht="300.75" customHeight="1">
      <c r="A60" s="10"/>
      <c r="B60" s="362" t="s">
        <v>334</v>
      </c>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row>
    <row r="61" spans="1:29" ht="23.25" customHeight="1">
      <c r="B61" s="245" t="s">
        <v>341</v>
      </c>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row>
    <row r="62" spans="1:29" ht="17.25" customHeight="1">
      <c r="B62" s="246" t="s">
        <v>327</v>
      </c>
      <c r="C62" s="246"/>
      <c r="D62" s="246"/>
      <c r="E62" s="246"/>
      <c r="F62" s="246"/>
      <c r="G62" s="246"/>
      <c r="H62" s="211" t="s">
        <v>339</v>
      </c>
      <c r="I62" s="211"/>
      <c r="J62" s="211"/>
      <c r="K62" s="211"/>
      <c r="L62" s="211"/>
      <c r="M62" s="211"/>
      <c r="N62" s="211"/>
      <c r="O62" s="211"/>
      <c r="P62" s="211"/>
      <c r="Q62" s="211"/>
      <c r="R62" s="211"/>
      <c r="S62" s="211"/>
      <c r="T62" s="211"/>
      <c r="U62" s="211"/>
      <c r="V62" s="211"/>
      <c r="W62" s="211"/>
      <c r="X62" s="211"/>
      <c r="Y62" s="195"/>
      <c r="Z62" s="195"/>
      <c r="AA62" s="195"/>
      <c r="AB62" s="195"/>
      <c r="AC62" s="195"/>
    </row>
    <row r="63" spans="1:29" ht="40.15" customHeight="1">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194"/>
      <c r="Z63" s="194"/>
      <c r="AA63" s="194"/>
      <c r="AB63" s="194"/>
      <c r="AC63" s="194"/>
    </row>
    <row r="64" spans="1:29">
      <c r="B64" s="262"/>
      <c r="C64" s="262"/>
      <c r="D64" s="262"/>
      <c r="E64" s="262"/>
      <c r="F64" s="262"/>
      <c r="G64" s="262"/>
      <c r="H64" s="262"/>
      <c r="I64" s="262"/>
      <c r="J64" s="262"/>
      <c r="L64" s="262"/>
      <c r="M64" s="262"/>
      <c r="N64" s="262"/>
      <c r="O64" s="262"/>
      <c r="P64" s="262"/>
      <c r="Q64" s="262"/>
      <c r="R64" s="262"/>
      <c r="S64" s="262"/>
      <c r="T64" s="262"/>
      <c r="U64" s="262"/>
      <c r="V64" s="262"/>
      <c r="W64" s="262"/>
      <c r="X64" s="262"/>
      <c r="Y64" s="262"/>
      <c r="Z64" s="262"/>
      <c r="AA64" s="262"/>
      <c r="AB64" s="262"/>
      <c r="AC64" s="262"/>
    </row>
    <row r="65" spans="1:29">
      <c r="B65" s="2" t="s">
        <v>105</v>
      </c>
      <c r="L65" s="2" t="s">
        <v>292</v>
      </c>
    </row>
    <row r="66" spans="1:29" ht="30" customHeight="1"/>
    <row r="67" spans="1:29" s="4" customFormat="1" ht="15">
      <c r="A67" s="10"/>
      <c r="B67" s="263" t="s">
        <v>333</v>
      </c>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row>
    <row r="68" spans="1:29" s="68" customFormat="1" ht="5.0999999999999996" customHeight="1" thickBo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row>
    <row r="69" spans="1:29" ht="30" customHeight="1">
      <c r="B69" s="236" t="s">
        <v>328</v>
      </c>
      <c r="C69" s="237"/>
      <c r="D69" s="237"/>
      <c r="E69" s="237"/>
      <c r="F69" s="237"/>
      <c r="G69" s="237"/>
      <c r="H69" s="237"/>
      <c r="I69" s="237"/>
      <c r="J69" s="237"/>
      <c r="K69" s="238"/>
      <c r="L69" s="247"/>
      <c r="M69" s="248"/>
      <c r="N69" s="248"/>
      <c r="O69" s="248"/>
      <c r="P69" s="249"/>
      <c r="Q69" s="126"/>
      <c r="R69" s="127"/>
      <c r="S69" s="260" t="s">
        <v>296</v>
      </c>
      <c r="T69" s="260"/>
      <c r="U69" s="260"/>
      <c r="V69" s="260"/>
      <c r="W69" s="260"/>
      <c r="X69" s="260"/>
      <c r="Y69" s="260"/>
      <c r="Z69" s="260"/>
      <c r="AA69" s="260"/>
      <c r="AB69" s="260"/>
      <c r="AC69" s="261"/>
    </row>
    <row r="70" spans="1:29" ht="30" customHeight="1">
      <c r="B70" s="239" t="s">
        <v>329</v>
      </c>
      <c r="C70" s="240"/>
      <c r="D70" s="240"/>
      <c r="E70" s="240"/>
      <c r="F70" s="240"/>
      <c r="G70" s="240"/>
      <c r="H70" s="240"/>
      <c r="I70" s="240"/>
      <c r="J70" s="240"/>
      <c r="K70" s="241"/>
      <c r="L70" s="250"/>
      <c r="M70" s="251" t="s">
        <v>108</v>
      </c>
      <c r="N70" s="251"/>
      <c r="O70" s="251"/>
      <c r="P70" s="252"/>
      <c r="Q70" s="4"/>
      <c r="S70" s="254"/>
      <c r="T70" s="255"/>
      <c r="U70" s="255"/>
      <c r="V70" s="255"/>
      <c r="W70" s="255"/>
      <c r="X70" s="255"/>
      <c r="Y70" s="255"/>
      <c r="Z70" s="255"/>
      <c r="AA70" s="255"/>
      <c r="AB70" s="256"/>
      <c r="AC70" s="135"/>
    </row>
    <row r="71" spans="1:29" ht="30" customHeight="1">
      <c r="B71" s="242" t="s">
        <v>251</v>
      </c>
      <c r="C71" s="243"/>
      <c r="D71" s="243"/>
      <c r="E71" s="243"/>
      <c r="F71" s="243"/>
      <c r="G71" s="243"/>
      <c r="H71" s="243"/>
      <c r="I71" s="243"/>
      <c r="J71" s="243"/>
      <c r="K71" s="244"/>
      <c r="L71" s="253"/>
      <c r="M71" s="251"/>
      <c r="N71" s="251"/>
      <c r="O71" s="251"/>
      <c r="P71" s="252"/>
      <c r="Q71" s="4"/>
      <c r="S71" s="257"/>
      <c r="T71" s="258"/>
      <c r="U71" s="258"/>
      <c r="V71" s="258"/>
      <c r="W71" s="258"/>
      <c r="X71" s="258"/>
      <c r="Y71" s="258"/>
      <c r="Z71" s="258"/>
      <c r="AA71" s="258"/>
      <c r="AB71" s="259"/>
      <c r="AC71" s="134"/>
    </row>
    <row r="72" spans="1:29" ht="30" customHeight="1">
      <c r="B72" s="242" t="s">
        <v>41</v>
      </c>
      <c r="C72" s="243"/>
      <c r="D72" s="243"/>
      <c r="E72" s="243"/>
      <c r="F72" s="243"/>
      <c r="G72" s="243"/>
      <c r="H72" s="243"/>
      <c r="I72" s="243"/>
      <c r="J72" s="243"/>
      <c r="K72" s="244"/>
      <c r="L72" s="253"/>
      <c r="M72" s="251"/>
      <c r="N72" s="251"/>
      <c r="O72" s="251"/>
      <c r="P72" s="252"/>
      <c r="Q72" s="4"/>
      <c r="S72" s="38"/>
      <c r="T72" s="38"/>
      <c r="U72" s="38"/>
      <c r="V72" s="38"/>
      <c r="W72" s="38"/>
      <c r="X72" s="38"/>
      <c r="Y72" s="38"/>
      <c r="Z72" s="38"/>
      <c r="AA72" s="38"/>
      <c r="AB72" s="115" t="s">
        <v>104</v>
      </c>
      <c r="AC72" s="129"/>
    </row>
    <row r="73" spans="1:29" ht="30" customHeight="1">
      <c r="B73" s="242" t="s">
        <v>238</v>
      </c>
      <c r="C73" s="243"/>
      <c r="D73" s="243"/>
      <c r="E73" s="243"/>
      <c r="F73" s="243"/>
      <c r="G73" s="243"/>
      <c r="H73" s="243"/>
      <c r="I73" s="243"/>
      <c r="J73" s="243"/>
      <c r="K73" s="244"/>
      <c r="L73" s="253"/>
      <c r="M73" s="251"/>
      <c r="N73" s="251"/>
      <c r="O73" s="251"/>
      <c r="P73" s="252"/>
      <c r="Q73" s="4"/>
      <c r="S73" s="38"/>
      <c r="T73" s="38"/>
      <c r="U73" s="38"/>
      <c r="V73" s="38"/>
      <c r="AC73" s="130"/>
    </row>
    <row r="74" spans="1:29">
      <c r="B74" s="128"/>
      <c r="R74" s="31"/>
      <c r="S74" s="40"/>
      <c r="T74" s="40"/>
      <c r="U74" s="40"/>
      <c r="V74" s="31"/>
      <c r="W74" s="40"/>
      <c r="X74" s="40"/>
      <c r="Y74" s="40"/>
      <c r="Z74" s="40"/>
      <c r="AA74" s="40"/>
      <c r="AB74" s="40"/>
      <c r="AC74" s="130"/>
    </row>
    <row r="75" spans="1:29">
      <c r="B75" s="128"/>
      <c r="C75" s="2" t="s">
        <v>107</v>
      </c>
      <c r="S75" s="31" t="s">
        <v>105</v>
      </c>
      <c r="U75" s="31"/>
      <c r="W75" s="31" t="s">
        <v>106</v>
      </c>
      <c r="X75" s="31"/>
      <c r="Y75" s="31"/>
      <c r="Z75" s="31"/>
      <c r="AA75" s="31"/>
      <c r="AB75" s="31"/>
      <c r="AC75" s="130"/>
    </row>
    <row r="76" spans="1:29">
      <c r="B76" s="128"/>
      <c r="C76" s="118"/>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20"/>
      <c r="AC76" s="130"/>
    </row>
    <row r="77" spans="1:29">
      <c r="B77" s="128"/>
      <c r="C77" s="121"/>
      <c r="AB77" s="122"/>
      <c r="AC77" s="130"/>
    </row>
    <row r="78" spans="1:29">
      <c r="B78" s="128"/>
      <c r="C78" s="121"/>
      <c r="AB78" s="122"/>
      <c r="AC78" s="130"/>
    </row>
    <row r="79" spans="1:29">
      <c r="B79" s="128"/>
      <c r="C79" s="121"/>
      <c r="AB79" s="122"/>
      <c r="AC79" s="130"/>
    </row>
    <row r="80" spans="1:29">
      <c r="B80" s="128"/>
      <c r="C80" s="121"/>
      <c r="AB80" s="122"/>
      <c r="AC80" s="130"/>
    </row>
    <row r="81" spans="2:29">
      <c r="B81" s="128"/>
      <c r="C81" s="121"/>
      <c r="AB81" s="122"/>
      <c r="AC81" s="130"/>
    </row>
    <row r="82" spans="2:29">
      <c r="B82" s="128"/>
      <c r="C82" s="121"/>
      <c r="AB82" s="122"/>
      <c r="AC82" s="130"/>
    </row>
    <row r="83" spans="2:29">
      <c r="B83" s="128"/>
      <c r="C83" s="121"/>
      <c r="AB83" s="122"/>
      <c r="AC83" s="130"/>
    </row>
    <row r="84" spans="2:29">
      <c r="B84" s="128"/>
      <c r="C84" s="121"/>
      <c r="AB84" s="122"/>
      <c r="AC84" s="130"/>
    </row>
    <row r="85" spans="2:29">
      <c r="B85" s="128"/>
      <c r="C85" s="121"/>
      <c r="AB85" s="122"/>
      <c r="AC85" s="130"/>
    </row>
    <row r="86" spans="2:29">
      <c r="B86" s="128"/>
      <c r="C86" s="121"/>
      <c r="AB86" s="122"/>
      <c r="AC86" s="130"/>
    </row>
    <row r="87" spans="2:29">
      <c r="B87" s="128"/>
      <c r="C87" s="121"/>
      <c r="AB87" s="122"/>
      <c r="AC87" s="130"/>
    </row>
    <row r="88" spans="2:29">
      <c r="B88" s="128"/>
      <c r="C88" s="121"/>
      <c r="AB88" s="122"/>
      <c r="AC88" s="130"/>
    </row>
    <row r="89" spans="2:29">
      <c r="B89" s="128"/>
      <c r="C89" s="121"/>
      <c r="AB89" s="122"/>
      <c r="AC89" s="130"/>
    </row>
    <row r="90" spans="2:29">
      <c r="B90" s="128"/>
      <c r="C90" s="123"/>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5"/>
      <c r="AC90" s="130"/>
    </row>
    <row r="91" spans="2:29" ht="25.15" customHeight="1" thickBot="1">
      <c r="B91" s="131"/>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3"/>
    </row>
  </sheetData>
  <mergeCells count="148">
    <mergeCell ref="B60:AC60"/>
    <mergeCell ref="L38:N38"/>
    <mergeCell ref="T51:AC51"/>
    <mergeCell ref="AA39:AC39"/>
    <mergeCell ref="P29:W29"/>
    <mergeCell ref="P43:Z43"/>
    <mergeCell ref="P38:Z38"/>
    <mergeCell ref="AA38:AC38"/>
    <mergeCell ref="B42:K42"/>
    <mergeCell ref="B51:E51"/>
    <mergeCell ref="B50:E50"/>
    <mergeCell ref="X47:AC47"/>
    <mergeCell ref="L42:N42"/>
    <mergeCell ref="AA45:AC45"/>
    <mergeCell ref="L44:N44"/>
    <mergeCell ref="P50:S50"/>
    <mergeCell ref="P39:Z39"/>
    <mergeCell ref="AA42:AC42"/>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B39:K39"/>
    <mergeCell ref="AA43:AC43"/>
    <mergeCell ref="P51:S51"/>
    <mergeCell ref="T50:AC50"/>
    <mergeCell ref="Z54:AC58"/>
    <mergeCell ref="B53:M53"/>
    <mergeCell ref="Z53:AC53"/>
    <mergeCell ref="L33:N33"/>
    <mergeCell ref="L32:N32"/>
    <mergeCell ref="B25:J27"/>
    <mergeCell ref="P31:Z31"/>
    <mergeCell ref="Z21:AA21"/>
    <mergeCell ref="B36:N36"/>
    <mergeCell ref="P40:Z40"/>
    <mergeCell ref="P37:Z37"/>
    <mergeCell ref="B41:K41"/>
    <mergeCell ref="B40:K40"/>
    <mergeCell ref="B38:K38"/>
    <mergeCell ref="P41:Z41"/>
    <mergeCell ref="L40:N40"/>
    <mergeCell ref="B34:H34"/>
    <mergeCell ref="L37:N37"/>
    <mergeCell ref="L41:N41"/>
    <mergeCell ref="B37:K37"/>
    <mergeCell ref="L35:N35"/>
    <mergeCell ref="P35:Z35"/>
    <mergeCell ref="L34:N34"/>
    <mergeCell ref="L39:N39"/>
    <mergeCell ref="P34:Z34"/>
    <mergeCell ref="P36:Z36"/>
    <mergeCell ref="I35:K35"/>
    <mergeCell ref="B23:J24"/>
    <mergeCell ref="P18:Y18"/>
    <mergeCell ref="Z20:AA20"/>
    <mergeCell ref="Z19:AA19"/>
    <mergeCell ref="Z18:AA18"/>
    <mergeCell ref="B19:J19"/>
    <mergeCell ref="B18:J18"/>
    <mergeCell ref="V28:W28"/>
    <mergeCell ref="Z23:AA23"/>
    <mergeCell ref="K19:L19"/>
    <mergeCell ref="P24:Y24"/>
    <mergeCell ref="B20:J20"/>
    <mergeCell ref="K20:N20"/>
    <mergeCell ref="AA34:AC34"/>
    <mergeCell ref="K23:L23"/>
    <mergeCell ref="K24:L24"/>
    <mergeCell ref="P28:U28"/>
    <mergeCell ref="X28:AA28"/>
    <mergeCell ref="P23:Y23"/>
    <mergeCell ref="P20:Y20"/>
    <mergeCell ref="P19:Y19"/>
    <mergeCell ref="Z24:AA24"/>
    <mergeCell ref="P27:AC27"/>
    <mergeCell ref="L31:N31"/>
    <mergeCell ref="AA31:AC31"/>
    <mergeCell ref="P25:Y25"/>
    <mergeCell ref="Z25:AA25"/>
    <mergeCell ref="K25:N27"/>
    <mergeCell ref="AB28:AC28"/>
    <mergeCell ref="P33:Z33"/>
    <mergeCell ref="P32:Z32"/>
    <mergeCell ref="B31:K31"/>
    <mergeCell ref="AA32:AC32"/>
    <mergeCell ref="AA33:AC33"/>
    <mergeCell ref="B33:K33"/>
    <mergeCell ref="B32:K32"/>
    <mergeCell ref="AB29:AC29"/>
    <mergeCell ref="P16:Y16"/>
    <mergeCell ref="B16:J16"/>
    <mergeCell ref="B15:J15"/>
    <mergeCell ref="Y6:AC6"/>
    <mergeCell ref="K18:L18"/>
    <mergeCell ref="Z15:AA15"/>
    <mergeCell ref="K15:L15"/>
    <mergeCell ref="K16:L16"/>
    <mergeCell ref="P15:Y15"/>
    <mergeCell ref="Z17:AA17"/>
    <mergeCell ref="P17:Y17"/>
    <mergeCell ref="Z16:AA16"/>
    <mergeCell ref="K17:L17"/>
    <mergeCell ref="B17:J17"/>
    <mergeCell ref="V12:Z13"/>
    <mergeCell ref="H6:Q6"/>
    <mergeCell ref="A1:AC1"/>
    <mergeCell ref="A2:AC2"/>
    <mergeCell ref="AB8:AB10"/>
    <mergeCell ref="AA4:AC4"/>
    <mergeCell ref="I12:L12"/>
    <mergeCell ref="I13:L13"/>
    <mergeCell ref="T12:U12"/>
    <mergeCell ref="T13:U13"/>
    <mergeCell ref="H4:Q4"/>
    <mergeCell ref="I9:AA9"/>
    <mergeCell ref="I8:AA8"/>
    <mergeCell ref="I10:AA10"/>
    <mergeCell ref="H5:Q5"/>
    <mergeCell ref="AA5:AC5"/>
    <mergeCell ref="B69:K69"/>
    <mergeCell ref="B70:K70"/>
    <mergeCell ref="B71:K71"/>
    <mergeCell ref="B72:K72"/>
    <mergeCell ref="B73:K73"/>
    <mergeCell ref="B61:AC61"/>
    <mergeCell ref="B62:G62"/>
    <mergeCell ref="L69:P69"/>
    <mergeCell ref="L70:P70"/>
    <mergeCell ref="L71:P71"/>
    <mergeCell ref="L72:P72"/>
    <mergeCell ref="L73:P73"/>
    <mergeCell ref="S70:AB71"/>
    <mergeCell ref="S69:AC69"/>
    <mergeCell ref="B64:J64"/>
    <mergeCell ref="L64:AC64"/>
    <mergeCell ref="B67:AC67"/>
  </mergeCells>
  <conditionalFormatting sqref="Z54">
    <cfRule type="iconSet" priority="13">
      <iconSet iconSet="3TrafficLights2">
        <cfvo type="percent" val="0"/>
        <cfvo type="percent" val="33"/>
        <cfvo type="percent" val="67"/>
      </iconSet>
    </cfRule>
  </conditionalFormatting>
  <conditionalFormatting sqref="Z54">
    <cfRule type="containsText" dxfId="15" priority="11" operator="containsText" text="Der Antrag ist nicht vollständig bzw. nicht förderfähig!">
      <formula>NOT(ISERROR(SEARCH("Der Antrag ist nicht vollständig bzw. nicht förderfähig!",Z54)))</formula>
    </cfRule>
    <cfRule type="containsText" dxfId="14" priority="12" operator="containsText" text="Der Antrag ist vollständig und nach erster Prüfung korrekt!">
      <formula>NOT(ISERROR(SEARCH("Der Antrag ist vollständig und nach erster Prüfung korrekt!",Z54)))</formula>
    </cfRule>
  </conditionalFormatting>
  <conditionalFormatting sqref="K20">
    <cfRule type="cellIs" dxfId="13" priority="10" operator="greaterThan">
      <formula>100</formula>
    </cfRule>
  </conditionalFormatting>
  <conditionalFormatting sqref="L47:N47">
    <cfRule type="cellIs" dxfId="12" priority="9" operator="lessThan">
      <formula>0</formula>
    </cfRule>
  </conditionalFormatting>
  <conditionalFormatting sqref="F51:N51">
    <cfRule type="cellIs" dxfId="11" priority="7" operator="equal">
      <formula>0</formula>
    </cfRule>
  </conditionalFormatting>
  <conditionalFormatting sqref="Z25:AA25">
    <cfRule type="cellIs" dxfId="10" priority="5" operator="equal">
      <formula>1</formula>
    </cfRule>
  </conditionalFormatting>
  <conditionalFormatting sqref="Z24:AC25">
    <cfRule type="cellIs" dxfId="9" priority="4" operator="equal">
      <formula>1</formula>
    </cfRule>
  </conditionalFormatting>
  <conditionalFormatting sqref="V28:W28 AB28:AC29">
    <cfRule type="cellIs" dxfId="8" priority="3" operator="equal">
      <formula>1</formula>
    </cfRule>
  </conditionalFormatting>
  <conditionalFormatting sqref="X47">
    <cfRule type="cellIs" dxfId="7" priority="2" operator="equal">
      <formula>0</formula>
    </cfRule>
  </conditionalFormatting>
  <conditionalFormatting sqref="X47:AC47">
    <cfRule type="cellIs" dxfId="6" priority="1" operator="lessThan">
      <formula>200</formula>
    </cfRule>
  </conditionalFormatting>
  <dataValidations disablePrompts="1" count="5">
    <dataValidation type="list" allowBlank="1" showInputMessage="1" showErrorMessage="1" sqref="I8:AA10" xr:uid="{00000000-0002-0000-0200-000000000000}">
      <formula1>Themenschwerpunkte</formula1>
    </dataValidation>
    <dataValidation type="textLength" operator="equal" allowBlank="1" showInputMessage="1" showErrorMessage="1" error="hast du vielleicht eine Zahl vergessen? " sqref="F51:N51" xr:uid="{00000000-0002-0000-0200-000001000000}">
      <formula1>22</formula1>
    </dataValidation>
    <dataValidation type="textLength" allowBlank="1" showInputMessage="1" showErrorMessage="1" sqref="F50:N50" xr:uid="{00000000-0002-0000-0200-000002000000}">
      <formula1>3</formula1>
      <formula2>43</formula2>
    </dataValidation>
    <dataValidation allowBlank="1" showInputMessage="1" showErrorMessage="1" prompt="Zuwendungsfähig sind nur die Ausgaben, die für Teilnehmende aus Bayern anfallen." sqref="AA32:AC40" xr:uid="{00000000-0002-0000-0200-000003000000}"/>
    <dataValidation allowBlank="1" showInputMessage="1" showErrorMessage="1" promptTitle="Einnahmen" prompt="Zeile" sqref="B57:F57" xr:uid="{00000000-0002-0000-0200-000004000000}"/>
  </dataValidations>
  <hyperlinks>
    <hyperlink ref="B62:E62" r:id="rId1" tooltip="Link zur Homepage des Bezirksjugendrings Mittelfranken" display="Datenschutz" xr:uid="{00000000-0004-0000-0200-000000000000}"/>
    <hyperlink ref="B62:G62" r:id="rId2" tooltip="Link zur Homepage des Bezirksjugendrings Mittelfranken" display="unserer Datenschutzerklärung." xr:uid="{5FD0404D-7302-4DCE-82ED-699E90822D5B}"/>
  </hyperlinks>
  <pageMargins left="0.35433070866141736" right="0.27559055118110237" top="0.9055118110236221" bottom="0.31496062992125984" header="0.19685039370078741" footer="0.19685039370078741"/>
  <pageSetup paperSize="9" scale="81" orientation="portrait" r:id="rId3"/>
  <headerFooter>
    <oddHeader>&amp;L&amp;"Roboto,Standard"
Bearbeitungsnummer des 
Bezirksjugendring :
&amp;C
&amp;"Roboto,Standard"&amp;24AEJ   .........................</oddHeader>
    <oddFooter>&amp;R&amp;"Roboto,Standard"Seite &amp;P von 2</oddFooter>
  </headerFooter>
  <rowBreaks count="1" manualBreakCount="1">
    <brk id="58" max="29" man="1"/>
  </rowBreaks>
  <ignoredErrors>
    <ignoredError sqref="T12:T13 AC8:AC10 K19 L34 AA41:AA42"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26</xdr:col>
                    <xdr:colOff>219075</xdr:colOff>
                    <xdr:row>11</xdr:row>
                    <xdr:rowOff>0</xdr:rowOff>
                  </from>
                  <to>
                    <xdr:col>28</xdr:col>
                    <xdr:colOff>142875</xdr:colOff>
                    <xdr:row>12</xdr:row>
                    <xdr:rowOff>19050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26</xdr:col>
                    <xdr:colOff>219075</xdr:colOff>
                    <xdr:row>12</xdr:row>
                    <xdr:rowOff>0</xdr:rowOff>
                  </from>
                  <to>
                    <xdr:col>28</xdr:col>
                    <xdr:colOff>161925</xdr:colOff>
                    <xdr:row>13</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24</xdr:col>
                    <xdr:colOff>57150</xdr:colOff>
                    <xdr:row>54</xdr:row>
                    <xdr:rowOff>19050</xdr:rowOff>
                  </from>
                  <to>
                    <xdr:col>24</xdr:col>
                    <xdr:colOff>304800</xdr:colOff>
                    <xdr:row>55</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57150</xdr:colOff>
                    <xdr:row>53</xdr:row>
                    <xdr:rowOff>28575</xdr:rowOff>
                  </from>
                  <to>
                    <xdr:col>24</xdr:col>
                    <xdr:colOff>304800</xdr:colOff>
                    <xdr:row>53</xdr:row>
                    <xdr:rowOff>247650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12</xdr:col>
                    <xdr:colOff>57150</xdr:colOff>
                    <xdr:row>53</xdr:row>
                    <xdr:rowOff>47625</xdr:rowOff>
                  </from>
                  <to>
                    <xdr:col>12</xdr:col>
                    <xdr:colOff>285750</xdr:colOff>
                    <xdr:row>53</xdr:row>
                    <xdr:rowOff>257175</xdr:rowOff>
                  </to>
                </anchor>
              </controlPr>
            </control>
          </mc:Choice>
        </mc:AlternateContent>
        <mc:AlternateContent xmlns:mc="http://schemas.openxmlformats.org/markup-compatibility/2006">
          <mc:Choice Requires="x14">
            <control shapeId="14374" r:id="rId11" name="Check Box 10278">
              <controlPr defaultSize="0" autoFill="0" autoLine="0" autoPict="0">
                <anchor moveWithCells="1">
                  <from>
                    <xdr:col>24</xdr:col>
                    <xdr:colOff>57150</xdr:colOff>
                    <xdr:row>56</xdr:row>
                    <xdr:rowOff>19050</xdr:rowOff>
                  </from>
                  <to>
                    <xdr:col>24</xdr:col>
                    <xdr:colOff>304800</xdr:colOff>
                    <xdr:row>56</xdr:row>
                    <xdr:rowOff>228600</xdr:rowOff>
                  </to>
                </anchor>
              </controlPr>
            </control>
          </mc:Choice>
        </mc:AlternateContent>
        <mc:AlternateContent xmlns:mc="http://schemas.openxmlformats.org/markup-compatibility/2006">
          <mc:Choice Requires="x14">
            <control shapeId="14375" r:id="rId12" name="Check Box 10279">
              <controlPr defaultSize="0" autoFill="0" autoLine="0" autoPict="0">
                <anchor moveWithCells="1">
                  <from>
                    <xdr:col>24</xdr:col>
                    <xdr:colOff>57150</xdr:colOff>
                    <xdr:row>55</xdr:row>
                    <xdr:rowOff>190500</xdr:rowOff>
                  </from>
                  <to>
                    <xdr:col>24</xdr:col>
                    <xdr:colOff>304800</xdr:colOff>
                    <xdr:row>55</xdr:row>
                    <xdr:rowOff>400050</xdr:rowOff>
                  </to>
                </anchor>
              </controlPr>
            </control>
          </mc:Choice>
        </mc:AlternateContent>
        <mc:AlternateContent xmlns:mc="http://schemas.openxmlformats.org/markup-compatibility/2006">
          <mc:Choice Requires="x14">
            <control shapeId="14376" r:id="rId13" name="Check Box 10280">
              <controlPr defaultSize="0" autoFill="0" autoLine="0" autoPict="0">
                <anchor moveWithCells="1">
                  <from>
                    <xdr:col>24</xdr:col>
                    <xdr:colOff>57150</xdr:colOff>
                    <xdr:row>56</xdr:row>
                    <xdr:rowOff>247650</xdr:rowOff>
                  </from>
                  <to>
                    <xdr:col>24</xdr:col>
                    <xdr:colOff>304800</xdr:colOff>
                    <xdr:row>57</xdr:row>
                    <xdr:rowOff>200025</xdr:rowOff>
                  </to>
                </anchor>
              </controlPr>
            </control>
          </mc:Choice>
        </mc:AlternateContent>
        <mc:AlternateContent xmlns:mc="http://schemas.openxmlformats.org/markup-compatibility/2006">
          <mc:Choice Requires="x14">
            <control shapeId="14383" r:id="rId14" name="Check Box 10287">
              <controlPr defaultSize="0" autoFill="0" autoLine="0" autoPict="0">
                <anchor moveWithCells="1">
                  <from>
                    <xdr:col>12</xdr:col>
                    <xdr:colOff>57150</xdr:colOff>
                    <xdr:row>56</xdr:row>
                    <xdr:rowOff>19050</xdr:rowOff>
                  </from>
                  <to>
                    <xdr:col>12</xdr:col>
                    <xdr:colOff>285750</xdr:colOff>
                    <xdr:row>56</xdr:row>
                    <xdr:rowOff>228600</xdr:rowOff>
                  </to>
                </anchor>
              </controlPr>
            </control>
          </mc:Choice>
        </mc:AlternateContent>
        <mc:AlternateContent xmlns:mc="http://schemas.openxmlformats.org/markup-compatibility/2006">
          <mc:Choice Requires="x14">
            <control shapeId="14384" r:id="rId15" name="Check Box 10288">
              <controlPr defaultSize="0" autoFill="0" autoLine="0" autoPict="0">
                <anchor moveWithCells="1">
                  <from>
                    <xdr:col>12</xdr:col>
                    <xdr:colOff>47625</xdr:colOff>
                    <xdr:row>54</xdr:row>
                    <xdr:rowOff>9525</xdr:rowOff>
                  </from>
                  <to>
                    <xdr:col>12</xdr:col>
                    <xdr:colOff>295275</xdr:colOff>
                    <xdr:row>54</xdr:row>
                    <xdr:rowOff>209550</xdr:rowOff>
                  </to>
                </anchor>
              </controlPr>
            </control>
          </mc:Choice>
        </mc:AlternateContent>
        <mc:AlternateContent xmlns:mc="http://schemas.openxmlformats.org/markup-compatibility/2006">
          <mc:Choice Requires="x14">
            <control shapeId="14387" r:id="rId16" name="Check Box 10291">
              <controlPr defaultSize="0" autoFill="0" autoLine="0" autoPict="0">
                <anchor moveWithCells="1">
                  <from>
                    <xdr:col>12</xdr:col>
                    <xdr:colOff>47625</xdr:colOff>
                    <xdr:row>55</xdr:row>
                    <xdr:rowOff>57150</xdr:rowOff>
                  </from>
                  <to>
                    <xdr:col>12</xdr:col>
                    <xdr:colOff>285750</xdr:colOff>
                    <xdr:row>55</xdr:row>
                    <xdr:rowOff>276225</xdr:rowOff>
                  </to>
                </anchor>
              </controlPr>
            </control>
          </mc:Choice>
        </mc:AlternateContent>
        <mc:AlternateContent xmlns:mc="http://schemas.openxmlformats.org/markup-compatibility/2006">
          <mc:Choice Requires="x14">
            <control shapeId="14396" r:id="rId17" name="Check Box 10300">
              <controlPr defaultSize="0" autoFill="0" autoLine="0" autoPict="0">
                <anchor moveWithCells="1">
                  <from>
                    <xdr:col>26</xdr:col>
                    <xdr:colOff>219075</xdr:colOff>
                    <xdr:row>11</xdr:row>
                    <xdr:rowOff>0</xdr:rowOff>
                  </from>
                  <to>
                    <xdr:col>28</xdr:col>
                    <xdr:colOff>142875</xdr:colOff>
                    <xdr:row>12</xdr:row>
                    <xdr:rowOff>19050</xdr:rowOff>
                  </to>
                </anchor>
              </controlPr>
            </control>
          </mc:Choice>
        </mc:AlternateContent>
        <mc:AlternateContent xmlns:mc="http://schemas.openxmlformats.org/markup-compatibility/2006">
          <mc:Choice Requires="x14">
            <control shapeId="14397" r:id="rId18" name="Check Box 10301">
              <controlPr defaultSize="0" autoFill="0" autoLine="0" autoPict="0">
                <anchor moveWithCells="1">
                  <from>
                    <xdr:col>26</xdr:col>
                    <xdr:colOff>219075</xdr:colOff>
                    <xdr:row>12</xdr:row>
                    <xdr:rowOff>0</xdr:rowOff>
                  </from>
                  <to>
                    <xdr:col>28</xdr:col>
                    <xdr:colOff>161925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AI54"/>
  <sheetViews>
    <sheetView showGridLines="0" showZeros="0" view="pageLayout" zoomScale="115" zoomScaleNormal="100" zoomScaleSheetLayoutView="115" zoomScalePageLayoutView="115" workbookViewId="0">
      <selection sqref="A1:AD54"/>
    </sheetView>
  </sheetViews>
  <sheetFormatPr baseColWidth="10" defaultColWidth="11.42578125" defaultRowHeight="14.25"/>
  <cols>
    <col min="1" max="1" width="2.85546875" style="69" customWidth="1"/>
    <col min="2" max="2" width="4.28515625" style="68" customWidth="1"/>
    <col min="3" max="7" width="3.140625" style="68" customWidth="1"/>
    <col min="8" max="8" width="11.7109375" style="68" customWidth="1"/>
    <col min="9" max="9" width="4.28515625" style="68" customWidth="1"/>
    <col min="10" max="12" width="3.140625" style="68" customWidth="1"/>
    <col min="13" max="13" width="1" style="68" customWidth="1"/>
    <col min="14" max="15" width="3.28515625" style="68" customWidth="1"/>
    <col min="16" max="16" width="2.140625" style="68" customWidth="1"/>
    <col min="17" max="25" width="3.28515625" style="68" customWidth="1"/>
    <col min="26" max="26" width="6.28515625" style="68" customWidth="1"/>
    <col min="27" max="27" width="2.85546875" style="68" customWidth="1"/>
    <col min="28" max="28" width="2" style="68" customWidth="1"/>
    <col min="29" max="30" width="4.28515625" style="68" customWidth="1"/>
    <col min="31" max="31" width="2.85546875" style="68" customWidth="1"/>
    <col min="32" max="16384" width="11.42578125" style="68"/>
  </cols>
  <sheetData>
    <row r="1" spans="1:30" ht="36.75" customHeight="1">
      <c r="A1" s="264" t="s">
        <v>332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row>
    <row r="2" spans="1:30" s="2" customFormat="1" ht="20.45" customHeight="1">
      <c r="A2" s="265" t="s">
        <v>293</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row>
    <row r="3" spans="1:30">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row>
    <row r="4" spans="1:30" s="82" customFormat="1">
      <c r="A4" s="207"/>
      <c r="B4" s="207" t="s">
        <v>237</v>
      </c>
      <c r="H4" s="399">
        <f>'TN-Liste_AEJ'!D1</f>
        <v>0</v>
      </c>
      <c r="I4" s="400"/>
      <c r="J4" s="400"/>
      <c r="K4" s="400"/>
      <c r="L4" s="400"/>
      <c r="M4" s="400"/>
      <c r="N4" s="400"/>
      <c r="O4" s="400"/>
      <c r="P4" s="400"/>
      <c r="Q4" s="400"/>
      <c r="R4" s="401"/>
      <c r="T4" s="207" t="s">
        <v>285</v>
      </c>
      <c r="AA4" s="408">
        <f>'TN-Liste_AEJ'!D2</f>
        <v>0</v>
      </c>
      <c r="AB4" s="409"/>
      <c r="AC4" s="409"/>
      <c r="AD4" s="410"/>
    </row>
    <row r="5" spans="1:30" s="4" customFormat="1">
      <c r="A5" s="10"/>
      <c r="B5" s="4" t="s">
        <v>335</v>
      </c>
      <c r="H5" s="106"/>
      <c r="I5" s="402">
        <f>Antrag_AEJ!H5</f>
        <v>0</v>
      </c>
      <c r="J5" s="403"/>
      <c r="K5" s="403"/>
      <c r="L5" s="403"/>
      <c r="M5" s="403"/>
      <c r="N5" s="403"/>
      <c r="O5" s="403"/>
      <c r="P5" s="403"/>
      <c r="Q5" s="403"/>
      <c r="R5" s="404"/>
      <c r="S5" s="90"/>
      <c r="T5" s="207" t="s">
        <v>266</v>
      </c>
      <c r="U5" s="82"/>
      <c r="AA5" s="408">
        <f>Antrag_AEJ!AA5</f>
        <v>0</v>
      </c>
      <c r="AB5" s="409"/>
      <c r="AC5" s="409"/>
      <c r="AD5" s="410"/>
    </row>
    <row r="6" spans="1:30" s="82" customFormat="1">
      <c r="A6" s="207"/>
      <c r="B6" s="207" t="s">
        <v>284</v>
      </c>
      <c r="H6" s="207"/>
      <c r="I6" s="405">
        <f>'TN-Liste_AEJ'!D3</f>
        <v>0</v>
      </c>
      <c r="J6" s="406"/>
      <c r="K6" s="406"/>
      <c r="L6" s="406"/>
      <c r="M6" s="406"/>
      <c r="N6" s="406"/>
      <c r="O6" s="406"/>
      <c r="P6" s="406"/>
      <c r="Q6" s="406"/>
      <c r="R6" s="407"/>
      <c r="T6" s="207" t="s">
        <v>287</v>
      </c>
      <c r="Z6" s="408">
        <f>Antrag_AEJ!Y6</f>
        <v>0</v>
      </c>
      <c r="AA6" s="409"/>
      <c r="AB6" s="409"/>
      <c r="AC6" s="409"/>
      <c r="AD6" s="410"/>
    </row>
    <row r="7" spans="1:30" ht="4.5" customHeight="1"/>
    <row r="8" spans="1:30" ht="15">
      <c r="B8" s="82" t="s">
        <v>309</v>
      </c>
      <c r="I8" s="419">
        <f>'TN-Liste_AEJ'!K3</f>
        <v>0</v>
      </c>
      <c r="J8" s="420"/>
      <c r="K8" s="420"/>
      <c r="L8" s="421"/>
      <c r="M8" s="70"/>
      <c r="N8" s="422" t="s">
        <v>275</v>
      </c>
      <c r="O8" s="422"/>
      <c r="P8" s="422"/>
      <c r="Q8" s="422"/>
      <c r="R8" s="422"/>
      <c r="S8" s="423"/>
      <c r="T8" s="424">
        <f>Antrag_AEJ!T12</f>
        <v>1</v>
      </c>
      <c r="U8" s="425"/>
      <c r="AA8" s="71"/>
      <c r="AB8" s="71"/>
      <c r="AC8" s="71"/>
      <c r="AD8" s="71"/>
    </row>
    <row r="9" spans="1:30" ht="15">
      <c r="B9" s="82" t="s">
        <v>317</v>
      </c>
      <c r="I9" s="419">
        <f>'TN-Liste_AEJ'!K4</f>
        <v>0</v>
      </c>
      <c r="J9" s="420"/>
      <c r="K9" s="420"/>
      <c r="L9" s="421"/>
      <c r="M9" s="70"/>
      <c r="N9" s="207" t="s">
        <v>276</v>
      </c>
      <c r="O9" s="207"/>
      <c r="P9" s="207"/>
      <c r="Q9" s="207"/>
      <c r="R9" s="207"/>
      <c r="S9" s="207"/>
      <c r="T9" s="426">
        <f>Antrag_AEJ!T13</f>
        <v>6</v>
      </c>
      <c r="U9" s="427"/>
      <c r="AA9" s="71"/>
      <c r="AB9" s="71"/>
      <c r="AC9" s="71"/>
      <c r="AD9" s="71"/>
    </row>
    <row r="10" spans="1:30" ht="4.5" customHeight="1"/>
    <row r="11" spans="1:30">
      <c r="A11" s="209"/>
      <c r="B11" s="428" t="s">
        <v>35</v>
      </c>
      <c r="C11" s="429"/>
      <c r="D11" s="429"/>
      <c r="E11" s="429"/>
      <c r="F11" s="429"/>
      <c r="G11" s="429"/>
      <c r="H11" s="429"/>
      <c r="I11" s="429"/>
      <c r="J11" s="429"/>
      <c r="K11" s="430"/>
      <c r="L11" s="411" t="s">
        <v>174</v>
      </c>
      <c r="M11" s="411"/>
      <c r="N11" s="205" t="s">
        <v>175</v>
      </c>
      <c r="O11" s="205" t="s">
        <v>330</v>
      </c>
      <c r="AA11" s="411" t="s">
        <v>174</v>
      </c>
      <c r="AB11" s="411"/>
      <c r="AC11" s="205" t="s">
        <v>175</v>
      </c>
      <c r="AD11" s="205" t="s">
        <v>330</v>
      </c>
    </row>
    <row r="12" spans="1:30">
      <c r="A12" s="209"/>
      <c r="B12" s="412" t="s">
        <v>282</v>
      </c>
      <c r="C12" s="413"/>
      <c r="D12" s="413"/>
      <c r="E12" s="413"/>
      <c r="F12" s="413"/>
      <c r="G12" s="413"/>
      <c r="H12" s="413"/>
      <c r="I12" s="413"/>
      <c r="J12" s="413"/>
      <c r="K12" s="414"/>
      <c r="L12" s="415">
        <f>COUNTIF('TN-Liste_AEJ'!D34:D154,"x")</f>
        <v>0</v>
      </c>
      <c r="M12" s="415"/>
      <c r="N12" s="206">
        <f>COUNTIF('TN-Liste_AEJ'!E34:E154,"x")</f>
        <v>0</v>
      </c>
      <c r="O12" s="206">
        <f>COUNTIF('TN-Liste_AEJ'!F34:F154,"x")</f>
        <v>0</v>
      </c>
      <c r="Q12" s="416" t="s">
        <v>235</v>
      </c>
      <c r="R12" s="417"/>
      <c r="S12" s="417"/>
      <c r="T12" s="417"/>
      <c r="U12" s="417"/>
      <c r="V12" s="417"/>
      <c r="W12" s="417"/>
      <c r="X12" s="417"/>
      <c r="Y12" s="417"/>
      <c r="Z12" s="418"/>
      <c r="AA12" s="415">
        <f>+Antrag_AEJ!Z21</f>
        <v>0</v>
      </c>
      <c r="AB12" s="415"/>
      <c r="AC12" s="206">
        <f>+Antrag_AEJ!AB21</f>
        <v>0</v>
      </c>
      <c r="AD12" s="206">
        <f>+Antrag_AEJ!AC21</f>
        <v>0</v>
      </c>
    </row>
    <row r="13" spans="1:30">
      <c r="A13" s="209"/>
      <c r="B13" s="412" t="s">
        <v>283</v>
      </c>
      <c r="C13" s="413"/>
      <c r="D13" s="413"/>
      <c r="E13" s="413"/>
      <c r="F13" s="413"/>
      <c r="G13" s="413"/>
      <c r="H13" s="413"/>
      <c r="I13" s="413"/>
      <c r="J13" s="413"/>
      <c r="K13" s="414"/>
      <c r="L13" s="431">
        <f>L12+N12+O12</f>
        <v>0</v>
      </c>
      <c r="M13" s="432"/>
      <c r="N13" s="432"/>
      <c r="O13" s="433"/>
      <c r="Q13" s="434" t="s">
        <v>236</v>
      </c>
      <c r="R13" s="435"/>
      <c r="S13" s="435"/>
      <c r="T13" s="435"/>
      <c r="U13" s="435"/>
      <c r="V13" s="435"/>
      <c r="W13" s="435"/>
      <c r="X13" s="435"/>
      <c r="Y13" s="435"/>
      <c r="Z13" s="436"/>
      <c r="AA13" s="415">
        <f>+Antrag_AEJ!Z24+Antrag_AEJ!Z25</f>
        <v>0</v>
      </c>
      <c r="AB13" s="415"/>
      <c r="AC13" s="206">
        <f>+Antrag_AEJ!AB24+Antrag_AEJ!AB25</f>
        <v>0</v>
      </c>
      <c r="AD13" s="206">
        <f>+Antrag_AEJ!AC24+Antrag_AEJ!AC25</f>
        <v>0</v>
      </c>
    </row>
    <row r="14" spans="1:30" ht="4.5" customHeight="1">
      <c r="A14" s="209"/>
    </row>
    <row r="15" spans="1:30">
      <c r="A15" s="209"/>
      <c r="B15" s="437" t="s">
        <v>228</v>
      </c>
      <c r="C15" s="438"/>
      <c r="D15" s="438"/>
      <c r="E15" s="438"/>
      <c r="F15" s="438"/>
      <c r="G15" s="438"/>
      <c r="H15" s="438"/>
      <c r="I15" s="438"/>
      <c r="J15" s="438"/>
      <c r="K15" s="439"/>
      <c r="L15" s="411" t="s">
        <v>174</v>
      </c>
      <c r="M15" s="411"/>
      <c r="N15" s="205" t="s">
        <v>175</v>
      </c>
      <c r="O15" s="205" t="s">
        <v>330</v>
      </c>
      <c r="Q15" s="443" t="s">
        <v>54</v>
      </c>
      <c r="R15" s="443"/>
      <c r="S15" s="443"/>
      <c r="T15" s="443"/>
      <c r="U15" s="443"/>
      <c r="V15" s="443"/>
      <c r="W15" s="443"/>
      <c r="X15" s="443"/>
      <c r="Y15" s="443"/>
      <c r="Z15" s="443"/>
      <c r="AA15" s="443"/>
      <c r="AB15" s="443"/>
      <c r="AC15" s="443"/>
      <c r="AD15" s="443"/>
    </row>
    <row r="16" spans="1:30">
      <c r="A16" s="209"/>
      <c r="B16" s="440"/>
      <c r="C16" s="441"/>
      <c r="D16" s="441"/>
      <c r="E16" s="441"/>
      <c r="F16" s="441"/>
      <c r="G16" s="441"/>
      <c r="H16" s="441"/>
      <c r="I16" s="441"/>
      <c r="J16" s="441"/>
      <c r="K16" s="442"/>
      <c r="L16" s="415">
        <f>COUNTIF('TN-Liste_AEJ'!D8:D27,"x")</f>
        <v>0</v>
      </c>
      <c r="M16" s="415"/>
      <c r="N16" s="206">
        <f>COUNTIF('TN-Liste_AEJ'!E8:E27,"x")</f>
        <v>0</v>
      </c>
      <c r="O16" s="206">
        <f>COUNTIF('TN-Liste_AEJ'!F8:F27,"x")</f>
        <v>0</v>
      </c>
      <c r="Q16" s="445" t="s">
        <v>28</v>
      </c>
      <c r="R16" s="445"/>
      <c r="S16" s="445"/>
      <c r="T16" s="445"/>
      <c r="U16" s="445"/>
      <c r="V16" s="445"/>
      <c r="W16" s="415">
        <f>+Antrag_AEJ!V28</f>
        <v>0</v>
      </c>
      <c r="X16" s="415"/>
      <c r="Y16" s="445" t="s">
        <v>337</v>
      </c>
      <c r="Z16" s="445"/>
      <c r="AA16" s="445"/>
      <c r="AB16" s="445"/>
      <c r="AC16" s="415">
        <f>+Antrag_AEJ!AB28</f>
        <v>0</v>
      </c>
      <c r="AD16" s="415"/>
    </row>
    <row r="17" spans="1:35">
      <c r="A17" s="209"/>
      <c r="B17" s="412" t="s">
        <v>336</v>
      </c>
      <c r="C17" s="413"/>
      <c r="D17" s="413"/>
      <c r="E17" s="413"/>
      <c r="F17" s="413"/>
      <c r="G17" s="413"/>
      <c r="H17" s="413"/>
      <c r="I17" s="413"/>
      <c r="J17" s="413"/>
      <c r="K17" s="414"/>
      <c r="L17" s="431">
        <f>L16+N16+O16</f>
        <v>0</v>
      </c>
      <c r="M17" s="432"/>
      <c r="N17" s="432"/>
      <c r="O17" s="433"/>
      <c r="Q17" s="72"/>
      <c r="R17" s="72"/>
      <c r="S17" s="72"/>
      <c r="T17" s="72"/>
      <c r="U17" s="72"/>
      <c r="V17" s="72"/>
      <c r="W17" s="72"/>
      <c r="X17" s="72"/>
      <c r="Y17" s="446" t="s">
        <v>240</v>
      </c>
      <c r="Z17" s="447"/>
      <c r="AA17" s="447"/>
      <c r="AB17" s="448"/>
      <c r="AC17" s="415">
        <f>+Antrag_AEJ!AB29</f>
        <v>0</v>
      </c>
      <c r="AD17" s="415"/>
    </row>
    <row r="18" spans="1:35" ht="4.5" customHeight="1">
      <c r="A18" s="209"/>
    </row>
    <row r="19" spans="1:35" ht="4.5" customHeight="1">
      <c r="B19" s="72"/>
      <c r="C19" s="72"/>
      <c r="D19" s="72"/>
      <c r="E19" s="72"/>
      <c r="F19" s="72"/>
      <c r="G19" s="72"/>
      <c r="H19" s="72"/>
      <c r="I19" s="72"/>
      <c r="J19" s="72"/>
      <c r="K19" s="72"/>
      <c r="L19" s="72"/>
      <c r="M19" s="72"/>
      <c r="N19" s="72"/>
      <c r="P19" s="72"/>
      <c r="Q19" s="72"/>
      <c r="R19" s="72"/>
      <c r="S19" s="72"/>
      <c r="T19" s="72"/>
      <c r="U19" s="72"/>
      <c r="V19" s="72"/>
      <c r="W19" s="72"/>
      <c r="X19" s="72"/>
      <c r="Y19" s="72"/>
      <c r="Z19" s="72"/>
      <c r="AA19" s="72"/>
    </row>
    <row r="20" spans="1:35">
      <c r="B20" s="443" t="s">
        <v>36</v>
      </c>
      <c r="C20" s="443"/>
      <c r="D20" s="443"/>
      <c r="E20" s="443"/>
      <c r="F20" s="443"/>
      <c r="G20" s="443"/>
      <c r="H20" s="443"/>
      <c r="I20" s="443"/>
      <c r="J20" s="443"/>
      <c r="K20" s="443"/>
      <c r="L20" s="411" t="s">
        <v>88</v>
      </c>
      <c r="M20" s="411"/>
      <c r="N20" s="411"/>
      <c r="O20" s="411"/>
      <c r="Q20" s="443" t="s">
        <v>277</v>
      </c>
      <c r="R20" s="443"/>
      <c r="S20" s="443"/>
      <c r="T20" s="443"/>
      <c r="U20" s="443"/>
      <c r="V20" s="443"/>
      <c r="W20" s="443"/>
      <c r="X20" s="443"/>
      <c r="Y20" s="443"/>
      <c r="Z20" s="443"/>
      <c r="AA20" s="443"/>
      <c r="AB20" s="411" t="s">
        <v>86</v>
      </c>
      <c r="AC20" s="411"/>
      <c r="AD20" s="411"/>
    </row>
    <row r="21" spans="1:35">
      <c r="A21" s="209"/>
      <c r="B21" s="444" t="s">
        <v>253</v>
      </c>
      <c r="C21" s="444"/>
      <c r="D21" s="444"/>
      <c r="E21" s="444"/>
      <c r="F21" s="444"/>
      <c r="G21" s="444"/>
      <c r="H21" s="444"/>
      <c r="I21" s="444"/>
      <c r="J21" s="444"/>
      <c r="K21" s="444"/>
      <c r="L21" s="480">
        <f>Antrag_AEJ!L32</f>
        <v>0</v>
      </c>
      <c r="M21" s="480"/>
      <c r="N21" s="480"/>
      <c r="O21" s="480"/>
      <c r="Q21" s="73" t="s">
        <v>38</v>
      </c>
      <c r="R21" s="74"/>
      <c r="S21" s="74"/>
      <c r="T21" s="74"/>
      <c r="U21" s="74"/>
      <c r="V21" s="74"/>
      <c r="W21" s="74"/>
      <c r="X21" s="74"/>
      <c r="Y21" s="74"/>
      <c r="Z21" s="74"/>
      <c r="AA21" s="75"/>
      <c r="AB21" s="480">
        <f>Antrag_AEJ!AA32</f>
        <v>0</v>
      </c>
      <c r="AC21" s="480"/>
      <c r="AD21" s="480"/>
    </row>
    <row r="22" spans="1:35">
      <c r="A22" s="209"/>
      <c r="B22" s="444" t="s">
        <v>254</v>
      </c>
      <c r="C22" s="444"/>
      <c r="D22" s="444"/>
      <c r="E22" s="444"/>
      <c r="F22" s="444"/>
      <c r="G22" s="444"/>
      <c r="H22" s="444"/>
      <c r="I22" s="444"/>
      <c r="J22" s="444"/>
      <c r="K22" s="444"/>
      <c r="L22" s="481">
        <f>Antrag_AEJ!L33</f>
        <v>0</v>
      </c>
      <c r="M22" s="481"/>
      <c r="N22" s="481"/>
      <c r="O22" s="481"/>
      <c r="Q22" s="73" t="s">
        <v>39</v>
      </c>
      <c r="R22" s="74"/>
      <c r="S22" s="74"/>
      <c r="T22" s="74"/>
      <c r="U22" s="74"/>
      <c r="V22" s="74"/>
      <c r="W22" s="74"/>
      <c r="X22" s="74"/>
      <c r="Y22" s="74"/>
      <c r="Z22" s="74"/>
      <c r="AA22" s="75"/>
      <c r="AB22" s="480">
        <f>Antrag_AEJ!AA33</f>
        <v>0</v>
      </c>
      <c r="AC22" s="480"/>
      <c r="AD22" s="480"/>
    </row>
    <row r="23" spans="1:35">
      <c r="A23" s="209"/>
      <c r="B23" s="449" t="s">
        <v>255</v>
      </c>
      <c r="C23" s="450"/>
      <c r="D23" s="450"/>
      <c r="E23" s="450"/>
      <c r="F23" s="450"/>
      <c r="G23" s="450"/>
      <c r="H23" s="450"/>
      <c r="I23" s="451">
        <v>12.15</v>
      </c>
      <c r="J23" s="451"/>
      <c r="K23" s="452"/>
      <c r="L23" s="453">
        <f>Antrag_AEJ!L34</f>
        <v>0</v>
      </c>
      <c r="M23" s="453"/>
      <c r="N23" s="453"/>
      <c r="O23" s="453"/>
      <c r="Q23" s="73" t="s">
        <v>0</v>
      </c>
      <c r="R23" s="74"/>
      <c r="S23" s="74"/>
      <c r="T23" s="74"/>
      <c r="U23" s="74"/>
      <c r="V23" s="74"/>
      <c r="W23" s="74"/>
      <c r="X23" s="74"/>
      <c r="Y23" s="74"/>
      <c r="Z23" s="74"/>
      <c r="AA23" s="75"/>
      <c r="AB23" s="480">
        <f>Antrag_AEJ!AA34</f>
        <v>0</v>
      </c>
      <c r="AC23" s="480"/>
      <c r="AD23" s="480"/>
    </row>
    <row r="24" spans="1:35">
      <c r="A24" s="209"/>
      <c r="B24" s="444" t="s">
        <v>310</v>
      </c>
      <c r="C24" s="444"/>
      <c r="D24" s="444"/>
      <c r="E24" s="444"/>
      <c r="F24" s="444"/>
      <c r="G24" s="444"/>
      <c r="H24" s="444"/>
      <c r="I24" s="444"/>
      <c r="J24" s="444"/>
      <c r="K24" s="444"/>
      <c r="L24" s="480">
        <f>Antrag_AEJ!L35</f>
        <v>0</v>
      </c>
      <c r="M24" s="480"/>
      <c r="N24" s="480"/>
      <c r="O24" s="480"/>
      <c r="Q24" s="73" t="s">
        <v>1</v>
      </c>
      <c r="R24" s="74"/>
      <c r="S24" s="74"/>
      <c r="T24" s="74"/>
      <c r="U24" s="74"/>
      <c r="V24" s="74"/>
      <c r="W24" s="74"/>
      <c r="X24" s="74"/>
      <c r="Y24" s="74"/>
      <c r="Z24" s="74"/>
      <c r="AA24" s="75"/>
      <c r="AB24" s="480">
        <f>Antrag_AEJ!AA35</f>
        <v>0</v>
      </c>
      <c r="AC24" s="480"/>
      <c r="AD24" s="480"/>
    </row>
    <row r="25" spans="1:35">
      <c r="A25" s="209"/>
      <c r="B25" s="454" t="s">
        <v>286</v>
      </c>
      <c r="C25" s="454"/>
      <c r="D25" s="454"/>
      <c r="E25" s="454"/>
      <c r="F25" s="454"/>
      <c r="G25" s="454"/>
      <c r="H25" s="454"/>
      <c r="I25" s="454"/>
      <c r="J25" s="454"/>
      <c r="K25" s="454"/>
      <c r="L25" s="454"/>
      <c r="M25" s="454"/>
      <c r="N25" s="454"/>
      <c r="O25" s="454"/>
      <c r="Q25" s="73" t="s">
        <v>278</v>
      </c>
      <c r="R25" s="74"/>
      <c r="S25" s="74"/>
      <c r="T25" s="74"/>
      <c r="U25" s="74"/>
      <c r="V25" s="74"/>
      <c r="W25" s="74"/>
      <c r="X25" s="74"/>
      <c r="Y25" s="74"/>
      <c r="Z25" s="74"/>
      <c r="AA25" s="75"/>
      <c r="AB25" s="480">
        <f>Antrag_AEJ!AA36</f>
        <v>0</v>
      </c>
      <c r="AC25" s="480"/>
      <c r="AD25" s="480"/>
    </row>
    <row r="26" spans="1:35">
      <c r="A26" s="209"/>
      <c r="B26" s="454" t="s">
        <v>55</v>
      </c>
      <c r="C26" s="454"/>
      <c r="D26" s="454"/>
      <c r="E26" s="454"/>
      <c r="F26" s="454"/>
      <c r="G26" s="454"/>
      <c r="H26" s="454"/>
      <c r="I26" s="454"/>
      <c r="J26" s="454"/>
      <c r="K26" s="454"/>
      <c r="L26" s="411" t="s">
        <v>37</v>
      </c>
      <c r="M26" s="411"/>
      <c r="N26" s="411"/>
      <c r="O26" s="411"/>
      <c r="Q26" s="65" t="s">
        <v>262</v>
      </c>
      <c r="R26" s="74"/>
      <c r="S26" s="74"/>
      <c r="T26" s="74"/>
      <c r="U26" s="74"/>
      <c r="V26" s="74"/>
      <c r="W26" s="74"/>
      <c r="X26" s="74"/>
      <c r="Y26" s="74"/>
      <c r="Z26" s="74"/>
      <c r="AA26" s="75"/>
      <c r="AB26" s="480">
        <f>Antrag_AEJ!AA37</f>
        <v>0</v>
      </c>
      <c r="AC26" s="480"/>
      <c r="AD26" s="480"/>
    </row>
    <row r="27" spans="1:35">
      <c r="A27" s="209"/>
      <c r="B27" s="482">
        <f>Antrag_AEJ!B38</f>
        <v>0</v>
      </c>
      <c r="C27" s="482"/>
      <c r="D27" s="482"/>
      <c r="E27" s="482"/>
      <c r="F27" s="482"/>
      <c r="G27" s="482"/>
      <c r="H27" s="482"/>
      <c r="I27" s="482"/>
      <c r="J27" s="482"/>
      <c r="K27" s="482"/>
      <c r="L27" s="480">
        <f>Antrag_AEJ!L38</f>
        <v>0</v>
      </c>
      <c r="M27" s="480"/>
      <c r="N27" s="480"/>
      <c r="O27" s="480"/>
      <c r="Q27" s="65" t="s">
        <v>40</v>
      </c>
      <c r="R27" s="74"/>
      <c r="S27" s="74"/>
      <c r="T27" s="74"/>
      <c r="U27" s="74"/>
      <c r="V27" s="74"/>
      <c r="W27" s="74"/>
      <c r="X27" s="74"/>
      <c r="Y27" s="74"/>
      <c r="Z27" s="74"/>
      <c r="AA27" s="75"/>
      <c r="AB27" s="480">
        <f>Antrag_AEJ!AA38</f>
        <v>0</v>
      </c>
      <c r="AC27" s="480"/>
      <c r="AD27" s="480"/>
    </row>
    <row r="28" spans="1:35">
      <c r="A28" s="209"/>
      <c r="B28" s="482">
        <f>Antrag_AEJ!B39</f>
        <v>0</v>
      </c>
      <c r="C28" s="482"/>
      <c r="D28" s="482"/>
      <c r="E28" s="482"/>
      <c r="F28" s="482"/>
      <c r="G28" s="482"/>
      <c r="H28" s="482"/>
      <c r="I28" s="482"/>
      <c r="J28" s="482"/>
      <c r="K28" s="482"/>
      <c r="L28" s="480">
        <f>Antrag_AEJ!L39</f>
        <v>0</v>
      </c>
      <c r="M28" s="480"/>
      <c r="N28" s="480"/>
      <c r="O28" s="480"/>
      <c r="Q28" s="73" t="s">
        <v>32</v>
      </c>
      <c r="R28" s="74"/>
      <c r="S28" s="74"/>
      <c r="T28" s="74"/>
      <c r="U28" s="74"/>
      <c r="V28" s="74"/>
      <c r="W28" s="74"/>
      <c r="X28" s="74"/>
      <c r="Y28" s="74"/>
      <c r="Z28" s="74"/>
      <c r="AA28" s="75"/>
      <c r="AB28" s="480">
        <f>Antrag_AEJ!AA39</f>
        <v>0</v>
      </c>
      <c r="AC28" s="480"/>
      <c r="AD28" s="480"/>
    </row>
    <row r="29" spans="1:35">
      <c r="A29" s="209"/>
      <c r="B29" s="482">
        <f>Antrag_AEJ!B40</f>
        <v>0</v>
      </c>
      <c r="C29" s="482"/>
      <c r="D29" s="482"/>
      <c r="E29" s="482"/>
      <c r="F29" s="482"/>
      <c r="G29" s="482"/>
      <c r="H29" s="482"/>
      <c r="I29" s="482"/>
      <c r="J29" s="482"/>
      <c r="K29" s="482"/>
      <c r="L29" s="480">
        <f>Antrag_AEJ!L40</f>
        <v>0</v>
      </c>
      <c r="M29" s="480"/>
      <c r="N29" s="480"/>
      <c r="O29" s="480"/>
      <c r="Q29" s="73" t="s">
        <v>33</v>
      </c>
      <c r="R29" s="74"/>
      <c r="S29" s="74"/>
      <c r="T29" s="74"/>
      <c r="U29" s="74"/>
      <c r="V29" s="74"/>
      <c r="W29" s="74"/>
      <c r="X29" s="74"/>
      <c r="Y29" s="74"/>
      <c r="Z29" s="74"/>
      <c r="AA29" s="75"/>
      <c r="AB29" s="480">
        <f>Antrag_AEJ!AA40</f>
        <v>0</v>
      </c>
      <c r="AC29" s="480"/>
      <c r="AD29" s="480"/>
      <c r="AE29" s="76"/>
      <c r="AI29" s="77" t="s">
        <v>279</v>
      </c>
    </row>
    <row r="30" spans="1:35">
      <c r="A30" s="209"/>
      <c r="B30" s="482">
        <f>Antrag_AEJ!B41</f>
        <v>0</v>
      </c>
      <c r="C30" s="482"/>
      <c r="D30" s="482"/>
      <c r="E30" s="482"/>
      <c r="F30" s="482"/>
      <c r="G30" s="482"/>
      <c r="H30" s="482"/>
      <c r="I30" s="482"/>
      <c r="J30" s="482"/>
      <c r="K30" s="482"/>
      <c r="L30" s="480">
        <f>Antrag_AEJ!L41</f>
        <v>0</v>
      </c>
      <c r="M30" s="480"/>
      <c r="N30" s="480"/>
      <c r="O30" s="480"/>
      <c r="Q30" s="387" t="s">
        <v>227</v>
      </c>
      <c r="R30" s="387"/>
      <c r="S30" s="387"/>
      <c r="T30" s="387"/>
      <c r="U30" s="387"/>
      <c r="V30" s="387"/>
      <c r="W30" s="387"/>
      <c r="X30" s="387"/>
      <c r="Y30" s="387"/>
      <c r="Z30" s="387"/>
      <c r="AA30" s="387"/>
      <c r="AB30" s="389">
        <f>SUM(AB21:AD29)</f>
        <v>0</v>
      </c>
      <c r="AC30" s="389"/>
      <c r="AD30" s="389"/>
    </row>
    <row r="31" spans="1:35">
      <c r="B31" s="482">
        <f>Antrag_AEJ!B42</f>
        <v>0</v>
      </c>
      <c r="C31" s="482"/>
      <c r="D31" s="482"/>
      <c r="E31" s="482"/>
      <c r="F31" s="482"/>
      <c r="G31" s="482"/>
      <c r="H31" s="482"/>
      <c r="I31" s="482"/>
      <c r="J31" s="482"/>
      <c r="K31" s="482"/>
      <c r="L31" s="480">
        <f>Antrag_AEJ!L42</f>
        <v>0</v>
      </c>
      <c r="M31" s="480"/>
      <c r="N31" s="480"/>
      <c r="O31" s="480"/>
      <c r="Q31" s="455" t="s">
        <v>304</v>
      </c>
      <c r="R31" s="455"/>
      <c r="S31" s="455"/>
      <c r="T31" s="455"/>
      <c r="U31" s="455"/>
      <c r="V31" s="455"/>
      <c r="W31" s="455"/>
      <c r="X31" s="455"/>
      <c r="Y31" s="455"/>
      <c r="Z31" s="455"/>
      <c r="AA31" s="455"/>
      <c r="AB31" s="456">
        <f>L23</f>
        <v>0</v>
      </c>
      <c r="AC31" s="456"/>
      <c r="AD31" s="456"/>
    </row>
    <row r="32" spans="1:35">
      <c r="Q32" s="455" t="s">
        <v>288</v>
      </c>
      <c r="R32" s="455"/>
      <c r="S32" s="455"/>
      <c r="T32" s="455"/>
      <c r="U32" s="455"/>
      <c r="V32" s="455"/>
      <c r="W32" s="455"/>
      <c r="X32" s="455"/>
      <c r="Y32" s="455"/>
      <c r="Z32" s="455"/>
      <c r="AA32" s="455"/>
      <c r="AB32" s="456">
        <f>L24*0.8</f>
        <v>0</v>
      </c>
      <c r="AC32" s="456"/>
      <c r="AD32" s="456"/>
    </row>
    <row r="33" spans="1:31">
      <c r="B33" s="387" t="s">
        <v>252</v>
      </c>
      <c r="C33" s="387"/>
      <c r="D33" s="387"/>
      <c r="E33" s="387"/>
      <c r="F33" s="387"/>
      <c r="G33" s="387"/>
      <c r="H33" s="387"/>
      <c r="I33" s="387"/>
      <c r="J33" s="387"/>
      <c r="K33" s="388"/>
      <c r="L33" s="390">
        <f>L21+L23+(L24*0.8)+L27+L29+L30+L31</f>
        <v>0</v>
      </c>
      <c r="M33" s="391"/>
      <c r="N33" s="391"/>
      <c r="O33" s="392"/>
      <c r="Q33" s="387" t="s">
        <v>251</v>
      </c>
      <c r="R33" s="387"/>
      <c r="S33" s="387"/>
      <c r="T33" s="387"/>
      <c r="U33" s="387"/>
      <c r="V33" s="387"/>
      <c r="W33" s="387"/>
      <c r="X33" s="387"/>
      <c r="Y33" s="387"/>
      <c r="Z33" s="387"/>
      <c r="AA33" s="388"/>
      <c r="AB33" s="389">
        <f>SUM(AB30:AD32)</f>
        <v>0</v>
      </c>
      <c r="AC33" s="389"/>
      <c r="AD33" s="389"/>
    </row>
    <row r="34" spans="1:31" hidden="1">
      <c r="A34" s="209"/>
      <c r="B34" s="387"/>
      <c r="C34" s="387"/>
      <c r="D34" s="387"/>
      <c r="E34" s="387"/>
      <c r="F34" s="387"/>
      <c r="G34" s="387"/>
      <c r="H34" s="387"/>
      <c r="I34" s="387"/>
      <c r="J34" s="387"/>
      <c r="K34" s="387"/>
      <c r="L34" s="78"/>
      <c r="Q34" s="79"/>
      <c r="R34" s="79"/>
      <c r="S34" s="79"/>
      <c r="T34" s="79"/>
      <c r="U34" s="79"/>
      <c r="V34" s="107"/>
      <c r="W34" s="107"/>
      <c r="X34" s="107"/>
      <c r="Y34" s="107"/>
      <c r="Z34" s="108"/>
      <c r="AA34" s="109" t="s">
        <v>250</v>
      </c>
      <c r="AB34" s="395">
        <f>0.7*AB33</f>
        <v>0</v>
      </c>
      <c r="AC34" s="395"/>
      <c r="AD34" s="395"/>
      <c r="AE34" s="72"/>
    </row>
    <row r="35" spans="1:31" ht="7.9" customHeight="1">
      <c r="A35" s="209"/>
      <c r="B35" s="204"/>
      <c r="C35" s="204"/>
      <c r="D35" s="204"/>
      <c r="E35" s="204"/>
      <c r="F35" s="204"/>
      <c r="G35" s="204"/>
      <c r="H35" s="204"/>
      <c r="I35" s="204"/>
      <c r="J35" s="204"/>
      <c r="K35" s="204"/>
      <c r="Q35" s="79"/>
      <c r="R35" s="79"/>
      <c r="S35" s="79"/>
      <c r="T35" s="79"/>
      <c r="U35" s="79"/>
      <c r="V35" s="79"/>
      <c r="W35" s="79"/>
      <c r="X35" s="79"/>
      <c r="Y35" s="79"/>
      <c r="Z35" s="32"/>
      <c r="AA35" s="32"/>
      <c r="AB35" s="66"/>
      <c r="AC35" s="66"/>
      <c r="AD35" s="67"/>
      <c r="AE35" s="72"/>
    </row>
    <row r="36" spans="1:31" ht="15.75">
      <c r="A36" s="209"/>
      <c r="B36" s="80"/>
      <c r="C36" s="80"/>
      <c r="K36" s="204" t="s">
        <v>41</v>
      </c>
      <c r="L36" s="390">
        <f>Antrag_AEJ!L47</f>
        <v>0</v>
      </c>
      <c r="M36" s="391"/>
      <c r="N36" s="391"/>
      <c r="O36" s="392"/>
      <c r="R36" s="81"/>
      <c r="S36" s="81"/>
      <c r="T36" s="81"/>
      <c r="U36" s="81"/>
      <c r="V36" s="81"/>
      <c r="W36" s="81"/>
      <c r="X36" s="81"/>
      <c r="Y36" s="117" t="s">
        <v>294</v>
      </c>
      <c r="Z36" s="396">
        <f>Antrag_AEJ!X47</f>
        <v>0</v>
      </c>
      <c r="AA36" s="397"/>
      <c r="AB36" s="397"/>
      <c r="AC36" s="397"/>
      <c r="AD36" s="398"/>
      <c r="AE36" s="72"/>
    </row>
    <row r="37" spans="1:31" ht="4.5" customHeight="1">
      <c r="A37" s="209"/>
      <c r="B37" s="72"/>
      <c r="C37" s="72"/>
      <c r="D37" s="72"/>
      <c r="E37" s="72"/>
      <c r="F37" s="72"/>
      <c r="G37" s="72"/>
      <c r="H37" s="72"/>
      <c r="I37" s="72"/>
      <c r="J37" s="72"/>
      <c r="K37" s="72"/>
      <c r="L37" s="72"/>
      <c r="M37" s="72"/>
      <c r="N37" s="72"/>
      <c r="O37" s="81"/>
      <c r="P37" s="72"/>
      <c r="Q37" s="72"/>
      <c r="R37" s="72"/>
      <c r="S37" s="72"/>
      <c r="T37" s="72"/>
      <c r="U37" s="72"/>
      <c r="V37" s="72"/>
      <c r="W37" s="72"/>
      <c r="X37" s="72"/>
      <c r="Y37" s="72"/>
      <c r="Z37" s="72"/>
      <c r="AA37" s="72"/>
      <c r="AB37" s="72"/>
      <c r="AC37" s="72"/>
      <c r="AD37" s="72"/>
    </row>
    <row r="38" spans="1:31">
      <c r="A38" s="209"/>
      <c r="B38" s="209" t="s">
        <v>295</v>
      </c>
      <c r="C38" s="81"/>
      <c r="D38" s="81"/>
      <c r="E38" s="81"/>
      <c r="F38" s="81"/>
      <c r="G38" s="81"/>
      <c r="H38" s="81"/>
      <c r="I38" s="81"/>
      <c r="J38" s="81"/>
      <c r="K38" s="81"/>
      <c r="L38" s="81"/>
      <c r="M38" s="81"/>
      <c r="N38" s="81"/>
      <c r="O38" s="72"/>
      <c r="P38" s="81"/>
      <c r="Q38" s="81"/>
      <c r="R38" s="81"/>
      <c r="S38" s="81"/>
      <c r="T38" s="81"/>
      <c r="U38" s="81"/>
      <c r="V38" s="81"/>
      <c r="W38" s="81"/>
      <c r="X38" s="81"/>
      <c r="Y38" s="81"/>
      <c r="Z38" s="81"/>
      <c r="AA38" s="81"/>
      <c r="AB38" s="81"/>
      <c r="AC38" s="72"/>
      <c r="AD38" s="72"/>
    </row>
    <row r="39" spans="1:31" s="82" customFormat="1">
      <c r="A39" s="208"/>
      <c r="B39" s="393" t="s">
        <v>89</v>
      </c>
      <c r="C39" s="393"/>
      <c r="D39" s="393"/>
      <c r="E39" s="393"/>
      <c r="G39" s="483">
        <f>Antrag_AEJ!F50</f>
        <v>0</v>
      </c>
      <c r="H39" s="484"/>
      <c r="I39" s="484"/>
      <c r="J39" s="484"/>
      <c r="K39" s="484"/>
      <c r="L39" s="484"/>
      <c r="M39" s="484"/>
      <c r="N39" s="484"/>
      <c r="O39" s="485"/>
      <c r="Q39" s="393" t="s">
        <v>91</v>
      </c>
      <c r="R39" s="393"/>
      <c r="S39" s="393"/>
      <c r="T39" s="393"/>
      <c r="U39" s="393"/>
      <c r="V39" s="486">
        <f>Antrag_AEJ!T50</f>
        <v>0</v>
      </c>
      <c r="W39" s="487"/>
      <c r="X39" s="487"/>
      <c r="Y39" s="487"/>
      <c r="Z39" s="487"/>
      <c r="AA39" s="487"/>
      <c r="AB39" s="487"/>
      <c r="AC39" s="487"/>
      <c r="AD39" s="488"/>
    </row>
    <row r="40" spans="1:31">
      <c r="A40" s="209"/>
      <c r="B40" s="394" t="s">
        <v>90</v>
      </c>
      <c r="C40" s="394"/>
      <c r="D40" s="394"/>
      <c r="E40" s="394"/>
      <c r="G40" s="489">
        <f>Antrag_AEJ!F51</f>
        <v>0</v>
      </c>
      <c r="H40" s="490"/>
      <c r="I40" s="490"/>
      <c r="J40" s="490"/>
      <c r="K40" s="490"/>
      <c r="L40" s="490"/>
      <c r="M40" s="490"/>
      <c r="N40" s="490"/>
      <c r="O40" s="491"/>
      <c r="Q40" s="394" t="s">
        <v>92</v>
      </c>
      <c r="R40" s="394"/>
      <c r="S40" s="394"/>
      <c r="T40" s="394"/>
      <c r="U40" s="394"/>
      <c r="V40" s="486">
        <f>Antrag_AEJ!T51</f>
        <v>0</v>
      </c>
      <c r="W40" s="487"/>
      <c r="X40" s="487"/>
      <c r="Y40" s="487"/>
      <c r="Z40" s="487"/>
      <c r="AA40" s="487"/>
      <c r="AB40" s="487"/>
      <c r="AC40" s="487"/>
      <c r="AD40" s="488"/>
    </row>
    <row r="41" spans="1:31" ht="22.9" customHeight="1">
      <c r="A41" s="209"/>
      <c r="B41" s="72"/>
      <c r="C41" s="72"/>
      <c r="D41" s="72"/>
      <c r="E41" s="72"/>
      <c r="F41" s="72"/>
      <c r="G41" s="72"/>
      <c r="H41" s="72"/>
      <c r="I41" s="72"/>
      <c r="J41" s="72"/>
      <c r="K41" s="72"/>
      <c r="L41" s="72"/>
      <c r="M41" s="72"/>
      <c r="N41" s="72"/>
      <c r="O41" s="69"/>
      <c r="P41" s="72"/>
      <c r="Q41" s="72"/>
      <c r="R41" s="72"/>
      <c r="S41" s="72"/>
      <c r="T41" s="72"/>
      <c r="U41" s="72"/>
      <c r="V41" s="72"/>
      <c r="W41" s="72"/>
      <c r="X41" s="72"/>
      <c r="Y41" s="72"/>
      <c r="Z41" s="72"/>
      <c r="AA41" s="72"/>
      <c r="AB41" s="72"/>
      <c r="AC41" s="72"/>
      <c r="AD41" s="72"/>
    </row>
    <row r="42" spans="1:31" s="2" customFormat="1" ht="15">
      <c r="A42" s="15"/>
      <c r="B42" s="380" t="s">
        <v>333</v>
      </c>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row>
    <row r="43" spans="1:31" ht="5.0999999999999996" customHeight="1" thickBo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76"/>
    </row>
    <row r="44" spans="1:31" ht="45" customHeight="1">
      <c r="B44" s="381" t="s">
        <v>297</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3"/>
    </row>
    <row r="45" spans="1:31" ht="28.15" customHeight="1">
      <c r="B45" s="384" t="s">
        <v>328</v>
      </c>
      <c r="C45" s="385"/>
      <c r="D45" s="385"/>
      <c r="E45" s="385"/>
      <c r="F45" s="385"/>
      <c r="G45" s="385"/>
      <c r="H45" s="386"/>
      <c r="I45" s="375"/>
      <c r="J45" s="376"/>
      <c r="K45" s="376"/>
      <c r="L45" s="376"/>
      <c r="M45" s="376"/>
      <c r="N45" s="376"/>
      <c r="O45" s="376"/>
      <c r="P45" s="376"/>
      <c r="Q45" s="376"/>
      <c r="R45" s="377"/>
      <c r="T45" s="378" t="s">
        <v>298</v>
      </c>
      <c r="U45" s="378"/>
      <c r="V45" s="378"/>
      <c r="W45" s="378"/>
      <c r="X45" s="378"/>
      <c r="Y45" s="378"/>
      <c r="Z45" s="378"/>
      <c r="AA45" s="378"/>
      <c r="AB45" s="378"/>
      <c r="AC45" s="378"/>
      <c r="AD45" s="379"/>
    </row>
    <row r="46" spans="1:31" ht="28.15" customHeight="1">
      <c r="B46" s="384" t="s">
        <v>329</v>
      </c>
      <c r="C46" s="385"/>
      <c r="D46" s="385"/>
      <c r="E46" s="385"/>
      <c r="F46" s="385"/>
      <c r="G46" s="385"/>
      <c r="H46" s="386"/>
      <c r="I46" s="375"/>
      <c r="J46" s="376"/>
      <c r="K46" s="376"/>
      <c r="L46" s="376"/>
      <c r="M46" s="376"/>
      <c r="N46" s="376"/>
      <c r="O46" s="376"/>
      <c r="P46" s="376"/>
      <c r="Q46" s="376"/>
      <c r="R46" s="377"/>
      <c r="T46" s="465"/>
      <c r="U46" s="466"/>
      <c r="V46" s="466"/>
      <c r="W46" s="466"/>
      <c r="X46" s="466"/>
      <c r="Y46" s="466"/>
      <c r="Z46" s="466"/>
      <c r="AA46" s="466"/>
      <c r="AB46" s="466"/>
      <c r="AC46" s="467"/>
      <c r="AD46" s="85"/>
    </row>
    <row r="47" spans="1:31" ht="28.15" customHeight="1">
      <c r="B47" s="384" t="s">
        <v>305</v>
      </c>
      <c r="C47" s="385"/>
      <c r="D47" s="385"/>
      <c r="E47" s="385"/>
      <c r="F47" s="385"/>
      <c r="G47" s="385"/>
      <c r="H47" s="386"/>
      <c r="I47" s="471"/>
      <c r="J47" s="472"/>
      <c r="K47" s="472"/>
      <c r="L47" s="472"/>
      <c r="M47" s="472"/>
      <c r="N47" s="472"/>
      <c r="O47" s="472"/>
      <c r="P47" s="472"/>
      <c r="Q47" s="472"/>
      <c r="R47" s="473"/>
      <c r="T47" s="468"/>
      <c r="U47" s="469"/>
      <c r="V47" s="469"/>
      <c r="W47" s="469"/>
      <c r="X47" s="469"/>
      <c r="Y47" s="469"/>
      <c r="Z47" s="469"/>
      <c r="AA47" s="469"/>
      <c r="AB47" s="469"/>
      <c r="AC47" s="470"/>
      <c r="AD47" s="85"/>
    </row>
    <row r="48" spans="1:31" ht="28.15" customHeight="1">
      <c r="B48" s="384" t="s">
        <v>41</v>
      </c>
      <c r="C48" s="385"/>
      <c r="D48" s="385"/>
      <c r="E48" s="385"/>
      <c r="F48" s="385"/>
      <c r="G48" s="385"/>
      <c r="H48" s="386"/>
      <c r="I48" s="471"/>
      <c r="J48" s="472"/>
      <c r="K48" s="472"/>
      <c r="L48" s="472"/>
      <c r="M48" s="472"/>
      <c r="N48" s="472"/>
      <c r="O48" s="472"/>
      <c r="P48" s="472"/>
      <c r="Q48" s="472"/>
      <c r="R48" s="473"/>
      <c r="T48" s="110"/>
      <c r="U48" s="110"/>
      <c r="V48" s="110"/>
      <c r="W48" s="464" t="s">
        <v>104</v>
      </c>
      <c r="X48" s="464"/>
      <c r="Y48" s="464"/>
      <c r="Z48" s="464"/>
      <c r="AA48" s="464"/>
      <c r="AB48" s="464"/>
      <c r="AC48" s="464"/>
      <c r="AD48" s="85"/>
    </row>
    <row r="49" spans="2:31" ht="28.15" customHeight="1">
      <c r="B49" s="384" t="s">
        <v>280</v>
      </c>
      <c r="C49" s="385"/>
      <c r="D49" s="385"/>
      <c r="E49" s="385"/>
      <c r="F49" s="385"/>
      <c r="G49" s="385"/>
      <c r="H49" s="386"/>
      <c r="I49" s="471"/>
      <c r="J49" s="472"/>
      <c r="K49" s="472"/>
      <c r="L49" s="472"/>
      <c r="M49" s="472"/>
      <c r="N49" s="472"/>
      <c r="O49" s="472"/>
      <c r="P49" s="472"/>
      <c r="Q49" s="472"/>
      <c r="R49" s="473"/>
      <c r="W49" s="464"/>
      <c r="X49" s="464"/>
      <c r="Y49" s="464"/>
      <c r="Z49" s="464"/>
      <c r="AA49" s="464"/>
      <c r="AB49" s="464"/>
      <c r="AC49" s="464"/>
      <c r="AD49" s="85"/>
      <c r="AE49" s="86"/>
    </row>
    <row r="50" spans="2:31" ht="24" customHeight="1">
      <c r="B50" s="112"/>
      <c r="T50" s="474"/>
      <c r="U50" s="474"/>
      <c r="V50" s="474"/>
      <c r="W50" s="474"/>
      <c r="AD50" s="85"/>
    </row>
    <row r="51" spans="2:31" ht="15" customHeight="1">
      <c r="B51" s="113"/>
      <c r="C51" s="87" t="s">
        <v>107</v>
      </c>
      <c r="T51" s="463" t="s">
        <v>105</v>
      </c>
      <c r="U51" s="463"/>
      <c r="V51" s="463"/>
      <c r="W51" s="72"/>
      <c r="X51" s="177"/>
      <c r="Y51" s="178" t="s">
        <v>106</v>
      </c>
      <c r="Z51" s="178"/>
      <c r="AA51" s="178"/>
      <c r="AB51" s="178"/>
      <c r="AC51" s="178"/>
      <c r="AD51" s="85"/>
    </row>
    <row r="52" spans="2:31">
      <c r="B52" s="84"/>
      <c r="C52" s="457"/>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9"/>
      <c r="AD52" s="85"/>
    </row>
    <row r="53" spans="2:31" ht="42" customHeight="1">
      <c r="B53" s="84"/>
      <c r="C53" s="460"/>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2"/>
      <c r="AD53" s="85"/>
    </row>
    <row r="54" spans="2:31" ht="18" customHeight="1" thickBot="1">
      <c r="B54" s="114"/>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9"/>
    </row>
  </sheetData>
  <sheetProtection algorithmName="SHA-512" hashValue="Y2eAH0v3jLlKDaw72pbIrMZQRwBYmo6JO1gTcMPrFjfrZW8Uv2B/WbkoAcdX3ZT40b2zfw9FXcfeClqkV0j6qQ==" saltValue="0QTgwCzzLRoU4BRDQiXUWw==" spinCount="100000" sheet="1" formatRows="0" insertColumns="0" insertRows="0" insertHyperlinks="0" deleteColumns="0" deleteRows="0" selectLockedCells="1" sort="0" autoFilter="0" pivotTables="0" selectUnlockedCells="1"/>
  <mergeCells count="112">
    <mergeCell ref="C52:AC53"/>
    <mergeCell ref="T51:V51"/>
    <mergeCell ref="W48:AC48"/>
    <mergeCell ref="T46:AC47"/>
    <mergeCell ref="I49:R49"/>
    <mergeCell ref="W49:AC49"/>
    <mergeCell ref="T50:W50"/>
    <mergeCell ref="I47:R47"/>
    <mergeCell ref="I48:R48"/>
    <mergeCell ref="B46:H46"/>
    <mergeCell ref="B47:H47"/>
    <mergeCell ref="B48:H48"/>
    <mergeCell ref="B49:H49"/>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1:K21"/>
    <mergeCell ref="L21:O21"/>
    <mergeCell ref="AB21:AD21"/>
    <mergeCell ref="Q16:V16"/>
    <mergeCell ref="W16:X16"/>
    <mergeCell ref="Y16:AB16"/>
    <mergeCell ref="AC16:AD16"/>
    <mergeCell ref="B17:K17"/>
    <mergeCell ref="L17:O17"/>
    <mergeCell ref="Y17:AB17"/>
    <mergeCell ref="AC17:AD17"/>
    <mergeCell ref="L13:O13"/>
    <mergeCell ref="Q13:Z13"/>
    <mergeCell ref="AA13:AB13"/>
    <mergeCell ref="B15:K16"/>
    <mergeCell ref="L15:M15"/>
    <mergeCell ref="Q15:AD15"/>
    <mergeCell ref="L16:M16"/>
    <mergeCell ref="B20:K20"/>
    <mergeCell ref="L20:O20"/>
    <mergeCell ref="Q20:AA20"/>
    <mergeCell ref="AB20:AD20"/>
    <mergeCell ref="A1:AD1"/>
    <mergeCell ref="A2:AD2"/>
    <mergeCell ref="H4:R4"/>
    <mergeCell ref="B28:K28"/>
    <mergeCell ref="L28:O28"/>
    <mergeCell ref="AB28:AD28"/>
    <mergeCell ref="I5:R5"/>
    <mergeCell ref="I6:R6"/>
    <mergeCell ref="Z6:AD6"/>
    <mergeCell ref="AA4:AD4"/>
    <mergeCell ref="AA5:AD5"/>
    <mergeCell ref="AA11:AB11"/>
    <mergeCell ref="B12:K12"/>
    <mergeCell ref="L12:M12"/>
    <mergeCell ref="Q12:Z12"/>
    <mergeCell ref="AA12:AB12"/>
    <mergeCell ref="I8:L8"/>
    <mergeCell ref="N8:S8"/>
    <mergeCell ref="T8:U8"/>
    <mergeCell ref="I9:L9"/>
    <mergeCell ref="T9:U9"/>
    <mergeCell ref="B11:K11"/>
    <mergeCell ref="L11:M11"/>
    <mergeCell ref="B13:K13"/>
    <mergeCell ref="I45:R45"/>
    <mergeCell ref="I46:R46"/>
    <mergeCell ref="T45:AD45"/>
    <mergeCell ref="B42:AD42"/>
    <mergeCell ref="B44:AD44"/>
    <mergeCell ref="B45:H45"/>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 :
&amp;C&amp;"Roboto,Standard"
&amp;24AEJ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I31"/>
  <sheetViews>
    <sheetView view="pageLayout" topLeftCell="A33" zoomScaleNormal="100" workbookViewId="0">
      <selection activeCell="A10" sqref="A10"/>
    </sheetView>
  </sheetViews>
  <sheetFormatPr baseColWidth="10" defaultColWidth="11.5703125" defaultRowHeight="14.25"/>
  <cols>
    <col min="1" max="1" width="80.5703125" style="158" bestFit="1" customWidth="1"/>
    <col min="2" max="2" width="59.28515625" style="158" customWidth="1"/>
    <col min="3" max="3" width="9" style="158" bestFit="1" customWidth="1"/>
    <col min="4" max="16384" width="11.5703125" style="158"/>
  </cols>
  <sheetData>
    <row r="1" spans="1:9" ht="15">
      <c r="A1" s="162" t="s">
        <v>21</v>
      </c>
      <c r="B1" s="162"/>
      <c r="C1" s="162"/>
      <c r="D1" s="162"/>
      <c r="E1" s="162"/>
      <c r="F1" s="162"/>
      <c r="G1" s="162"/>
      <c r="H1" s="162"/>
      <c r="I1" s="162"/>
    </row>
    <row r="2" spans="1:9" ht="15">
      <c r="A2" s="162"/>
      <c r="B2" s="162"/>
      <c r="C2" s="162"/>
      <c r="D2" s="162"/>
      <c r="E2" s="162"/>
      <c r="F2" s="162"/>
      <c r="G2" s="162"/>
      <c r="H2" s="162"/>
      <c r="I2" s="162"/>
    </row>
    <row r="3" spans="1:9" ht="15">
      <c r="A3" s="162" t="s">
        <v>22</v>
      </c>
      <c r="B3" s="162"/>
      <c r="C3" s="162"/>
      <c r="D3" s="162"/>
      <c r="E3" s="162"/>
      <c r="F3" s="162"/>
      <c r="G3" s="162"/>
      <c r="H3" s="162"/>
      <c r="I3" s="162"/>
    </row>
    <row r="4" spans="1:9" ht="15">
      <c r="A4" s="162"/>
      <c r="B4" s="162"/>
      <c r="C4" s="162"/>
      <c r="D4" s="162"/>
      <c r="E4" s="162"/>
      <c r="F4" s="162"/>
      <c r="G4" s="162"/>
      <c r="H4" s="162"/>
      <c r="I4" s="162"/>
    </row>
    <row r="5" spans="1:9">
      <c r="A5" s="163"/>
      <c r="B5" s="163"/>
      <c r="C5" s="163"/>
    </row>
    <row r="6" spans="1:9">
      <c r="A6" s="164" t="s">
        <v>25</v>
      </c>
      <c r="B6" s="164" t="s">
        <v>27</v>
      </c>
      <c r="C6" s="164" t="s">
        <v>26</v>
      </c>
    </row>
    <row r="7" spans="1:9">
      <c r="A7" s="165" t="s">
        <v>57</v>
      </c>
      <c r="B7" s="166" t="s">
        <v>58</v>
      </c>
      <c r="C7" s="167" t="s">
        <v>4</v>
      </c>
    </row>
    <row r="8" spans="1:9">
      <c r="A8" s="165" t="s">
        <v>59</v>
      </c>
      <c r="B8" s="166" t="s">
        <v>60</v>
      </c>
      <c r="C8" s="167" t="s">
        <v>5</v>
      </c>
    </row>
    <row r="9" spans="1:9" ht="24">
      <c r="A9" s="165" t="s">
        <v>61</v>
      </c>
      <c r="B9" s="166" t="s">
        <v>62</v>
      </c>
      <c r="C9" s="167" t="s">
        <v>6</v>
      </c>
    </row>
    <row r="10" spans="1:9" ht="36">
      <c r="A10" s="165" t="s">
        <v>93</v>
      </c>
      <c r="B10" s="166" t="s">
        <v>63</v>
      </c>
      <c r="C10" s="167" t="s">
        <v>7</v>
      </c>
    </row>
    <row r="11" spans="1:9" ht="48">
      <c r="A11" s="165" t="s">
        <v>85</v>
      </c>
      <c r="B11" s="166" t="s">
        <v>64</v>
      </c>
      <c r="C11" s="167" t="s">
        <v>8</v>
      </c>
    </row>
    <row r="12" spans="1:9">
      <c r="A12" s="165" t="s">
        <v>65</v>
      </c>
      <c r="B12" s="166" t="s">
        <v>66</v>
      </c>
      <c r="C12" s="167" t="s">
        <v>9</v>
      </c>
    </row>
    <row r="13" spans="1:9" ht="24">
      <c r="A13" s="165" t="s">
        <v>67</v>
      </c>
      <c r="B13" s="166" t="s">
        <v>68</v>
      </c>
      <c r="C13" s="167" t="s">
        <v>10</v>
      </c>
    </row>
    <row r="14" spans="1:9" ht="24">
      <c r="A14" s="165" t="s">
        <v>69</v>
      </c>
      <c r="B14" s="166" t="s">
        <v>70</v>
      </c>
      <c r="C14" s="167" t="s">
        <v>11</v>
      </c>
    </row>
    <row r="15" spans="1:9" ht="24">
      <c r="A15" s="165" t="s">
        <v>71</v>
      </c>
      <c r="B15" s="166" t="s">
        <v>72</v>
      </c>
      <c r="C15" s="167" t="s">
        <v>12</v>
      </c>
    </row>
    <row r="16" spans="1:9">
      <c r="A16" s="165" t="s">
        <v>73</v>
      </c>
      <c r="B16" s="166" t="s">
        <v>74</v>
      </c>
      <c r="C16" s="167" t="s">
        <v>13</v>
      </c>
    </row>
    <row r="17" spans="1:3">
      <c r="A17" s="168" t="s">
        <v>75</v>
      </c>
      <c r="B17" s="169" t="s">
        <v>76</v>
      </c>
      <c r="C17" s="170" t="s">
        <v>14</v>
      </c>
    </row>
    <row r="18" spans="1:3" ht="24">
      <c r="A18" s="165" t="s">
        <v>77</v>
      </c>
      <c r="B18" s="166" t="s">
        <v>78</v>
      </c>
      <c r="C18" s="167" t="s">
        <v>15</v>
      </c>
    </row>
    <row r="19" spans="1:3">
      <c r="A19" s="165" t="s">
        <v>83</v>
      </c>
      <c r="B19" s="166" t="s">
        <v>84</v>
      </c>
      <c r="C19" s="167" t="s">
        <v>16</v>
      </c>
    </row>
    <row r="20" spans="1:3" ht="24">
      <c r="A20" s="165" t="s">
        <v>79</v>
      </c>
      <c r="B20" s="166" t="s">
        <v>80</v>
      </c>
      <c r="C20" s="167" t="s">
        <v>17</v>
      </c>
    </row>
    <row r="21" spans="1:3" ht="25.5" customHeight="1">
      <c r="A21" s="165" t="s">
        <v>81</v>
      </c>
      <c r="B21" s="166" t="s">
        <v>82</v>
      </c>
      <c r="C21" s="167" t="s">
        <v>18</v>
      </c>
    </row>
    <row r="22" spans="1:3">
      <c r="A22" s="165" t="s">
        <v>23</v>
      </c>
      <c r="B22" s="166"/>
      <c r="C22" s="167" t="s">
        <v>19</v>
      </c>
    </row>
    <row r="23" spans="1:3">
      <c r="A23" s="165" t="s">
        <v>24</v>
      </c>
      <c r="B23" s="166"/>
      <c r="C23" s="167" t="s">
        <v>20</v>
      </c>
    </row>
    <row r="26" spans="1:3">
      <c r="A26" s="158" t="s">
        <v>181</v>
      </c>
    </row>
    <row r="27" spans="1:3">
      <c r="A27" s="158" t="s">
        <v>176</v>
      </c>
    </row>
    <row r="28" spans="1:3">
      <c r="A28" s="158" t="s">
        <v>177</v>
      </c>
    </row>
    <row r="29" spans="1:3">
      <c r="A29" s="158" t="s">
        <v>178</v>
      </c>
    </row>
    <row r="30" spans="1:3">
      <c r="A30" s="158" t="s">
        <v>179</v>
      </c>
    </row>
    <row r="31" spans="1:3">
      <c r="A31" s="158" t="s">
        <v>180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B1:G38"/>
  <sheetViews>
    <sheetView view="pageLayout" zoomScaleNormal="100" workbookViewId="0">
      <selection activeCell="F15" activeCellId="1" sqref="F13:G13 F15:G17"/>
    </sheetView>
  </sheetViews>
  <sheetFormatPr baseColWidth="10" defaultColWidth="11.5703125" defaultRowHeight="14.25"/>
  <cols>
    <col min="1" max="1" width="4.5703125" style="158" customWidth="1"/>
    <col min="2" max="2" width="12.5703125" style="158" customWidth="1"/>
    <col min="3" max="3" width="3.28515625" style="158" customWidth="1"/>
    <col min="4" max="4" width="3.140625" style="158" customWidth="1"/>
    <col min="5" max="5" width="8.5703125" style="158" customWidth="1"/>
    <col min="6" max="6" width="63.28515625" style="158" customWidth="1"/>
    <col min="7" max="7" width="18.28515625" style="158" customWidth="1"/>
    <col min="8" max="16384" width="11.5703125" style="158"/>
  </cols>
  <sheetData>
    <row r="1" spans="2:7" ht="25.5">
      <c r="B1" s="181" t="s">
        <v>311</v>
      </c>
    </row>
    <row r="3" spans="2:7" ht="28.5">
      <c r="B3" s="182" t="s">
        <v>312</v>
      </c>
      <c r="F3" s="183" t="s">
        <v>338</v>
      </c>
    </row>
    <row r="4" spans="2:7" ht="14.45" customHeight="1">
      <c r="B4" s="184" t="s">
        <v>313</v>
      </c>
      <c r="C4" s="184"/>
      <c r="D4" s="185"/>
    </row>
    <row r="5" spans="2:7" ht="7.9" customHeight="1">
      <c r="B5" s="184"/>
      <c r="C5" s="184"/>
      <c r="F5" s="476"/>
    </row>
    <row r="6" spans="2:7">
      <c r="B6" s="184" t="s">
        <v>314</v>
      </c>
      <c r="C6" s="184"/>
      <c r="D6" s="185"/>
      <c r="F6" s="476"/>
    </row>
    <row r="7" spans="2:7" ht="7.9" customHeight="1">
      <c r="B7" s="184"/>
      <c r="C7" s="184"/>
      <c r="F7" s="476"/>
    </row>
    <row r="8" spans="2:7">
      <c r="B8" s="184" t="s">
        <v>315</v>
      </c>
      <c r="C8" s="184"/>
      <c r="D8" s="185"/>
      <c r="F8" s="186"/>
    </row>
    <row r="9" spans="2:7" ht="7.9" customHeight="1">
      <c r="B9" s="184"/>
      <c r="C9" s="184"/>
    </row>
    <row r="10" spans="2:7">
      <c r="B10" s="184" t="s">
        <v>316</v>
      </c>
      <c r="C10" s="184"/>
      <c r="D10" s="185"/>
    </row>
    <row r="12" spans="2:7">
      <c r="B12" s="2" t="s">
        <v>237</v>
      </c>
    </row>
    <row r="13" spans="2:7" ht="19.899999999999999" customHeight="1">
      <c r="B13" s="4" t="s">
        <v>326</v>
      </c>
      <c r="F13" s="275">
        <f>'TN-Liste_AEJ'!D1</f>
        <v>0</v>
      </c>
      <c r="G13" s="277"/>
    </row>
    <row r="14" spans="2:7" ht="19.899999999999999" customHeight="1">
      <c r="B14" s="4" t="s">
        <v>335</v>
      </c>
      <c r="F14" s="281">
        <v>0</v>
      </c>
      <c r="G14" s="283"/>
    </row>
    <row r="15" spans="2:7" ht="19.899999999999999" customHeight="1">
      <c r="B15" s="4" t="s">
        <v>56</v>
      </c>
      <c r="F15" s="275">
        <f>'TN-Liste_AEJ'!D3</f>
        <v>0</v>
      </c>
      <c r="G15" s="277"/>
    </row>
    <row r="16" spans="2:7" ht="19.899999999999999" customHeight="1">
      <c r="B16" s="158" t="s">
        <v>309</v>
      </c>
      <c r="F16" s="477" t="str">
        <f>IF('TN-Liste_AEJ'!K3&gt;0,'TN-Liste_AEJ'!K3,"")</f>
        <v/>
      </c>
      <c r="G16" s="478"/>
    </row>
    <row r="17" spans="2:7" ht="19.899999999999999" customHeight="1">
      <c r="B17" s="158" t="s">
        <v>317</v>
      </c>
      <c r="F17" s="477" t="str">
        <f>IF('TN-Liste_AEJ'!K4&gt;0,'TN-Liste_AEJ'!K4,"")</f>
        <v/>
      </c>
      <c r="G17" s="478"/>
    </row>
    <row r="19" spans="2:7" s="188" customFormat="1" ht="30" customHeight="1">
      <c r="B19" s="187" t="s">
        <v>105</v>
      </c>
      <c r="C19" s="479" t="s">
        <v>318</v>
      </c>
      <c r="D19" s="479"/>
      <c r="E19" s="479"/>
      <c r="F19" s="187" t="s">
        <v>319</v>
      </c>
      <c r="G19" s="187" t="s">
        <v>320</v>
      </c>
    </row>
    <row r="20" spans="2:7" s="188" customFormat="1" ht="30" customHeight="1">
      <c r="B20" s="189"/>
      <c r="C20" s="475"/>
      <c r="D20" s="475"/>
      <c r="E20" s="475"/>
      <c r="F20" s="189"/>
      <c r="G20" s="190"/>
    </row>
    <row r="21" spans="2:7" s="188" customFormat="1" ht="30" customHeight="1">
      <c r="B21" s="189"/>
      <c r="C21" s="475"/>
      <c r="D21" s="475"/>
      <c r="E21" s="475"/>
      <c r="F21" s="189"/>
      <c r="G21" s="190"/>
    </row>
    <row r="22" spans="2:7" s="188" customFormat="1" ht="30" customHeight="1">
      <c r="B22" s="189"/>
      <c r="C22" s="475"/>
      <c r="D22" s="475"/>
      <c r="E22" s="475"/>
      <c r="F22" s="189"/>
      <c r="G22" s="190"/>
    </row>
    <row r="23" spans="2:7" s="188" customFormat="1" ht="30" customHeight="1">
      <c r="B23" s="189"/>
      <c r="C23" s="475"/>
      <c r="D23" s="475"/>
      <c r="E23" s="475"/>
      <c r="F23" s="189"/>
      <c r="G23" s="190"/>
    </row>
    <row r="24" spans="2:7" s="188" customFormat="1" ht="30" customHeight="1">
      <c r="B24" s="189"/>
      <c r="C24" s="475"/>
      <c r="D24" s="475"/>
      <c r="E24" s="475"/>
      <c r="F24" s="189"/>
      <c r="G24" s="190"/>
    </row>
    <row r="25" spans="2:7" s="188" customFormat="1" ht="30" customHeight="1">
      <c r="B25" s="189"/>
      <c r="C25" s="475"/>
      <c r="D25" s="475"/>
      <c r="E25" s="475"/>
      <c r="F25" s="189"/>
      <c r="G25" s="190"/>
    </row>
    <row r="26" spans="2:7" s="188" customFormat="1" ht="30" customHeight="1">
      <c r="B26" s="189"/>
      <c r="C26" s="475"/>
      <c r="D26" s="475"/>
      <c r="E26" s="475"/>
      <c r="F26" s="189"/>
      <c r="G26" s="190"/>
    </row>
    <row r="27" spans="2:7" s="188" customFormat="1" ht="30" customHeight="1">
      <c r="B27" s="189"/>
      <c r="C27" s="475"/>
      <c r="D27" s="475"/>
      <c r="E27" s="475"/>
      <c r="F27" s="189"/>
      <c r="G27" s="190"/>
    </row>
    <row r="28" spans="2:7" s="188" customFormat="1" ht="30" customHeight="1">
      <c r="B28" s="189"/>
      <c r="C28" s="475"/>
      <c r="D28" s="475"/>
      <c r="E28" s="475"/>
      <c r="F28" s="189"/>
      <c r="G28" s="190"/>
    </row>
    <row r="29" spans="2:7" s="188" customFormat="1" ht="30" customHeight="1">
      <c r="B29" s="189"/>
      <c r="C29" s="475"/>
      <c r="D29" s="475"/>
      <c r="E29" s="475"/>
      <c r="F29" s="189"/>
      <c r="G29" s="190"/>
    </row>
    <row r="30" spans="2:7" s="188" customFormat="1" ht="30" customHeight="1">
      <c r="B30" s="189"/>
      <c r="C30" s="475"/>
      <c r="D30" s="475"/>
      <c r="E30" s="475"/>
      <c r="F30" s="189"/>
      <c r="G30" s="190"/>
    </row>
    <row r="31" spans="2:7" s="188" customFormat="1" ht="30" customHeight="1">
      <c r="B31" s="189"/>
      <c r="C31" s="475"/>
      <c r="D31" s="475"/>
      <c r="E31" s="475"/>
      <c r="F31" s="189"/>
      <c r="G31" s="190"/>
    </row>
    <row r="32" spans="2:7" s="188" customFormat="1" ht="30" customHeight="1">
      <c r="B32" s="189"/>
      <c r="C32" s="475"/>
      <c r="D32" s="475"/>
      <c r="E32" s="475"/>
      <c r="F32" s="189"/>
      <c r="G32" s="190"/>
    </row>
    <row r="33" spans="2:7" s="188" customFormat="1" ht="30" customHeight="1">
      <c r="B33" s="189"/>
      <c r="C33" s="475"/>
      <c r="D33" s="475"/>
      <c r="E33" s="475"/>
      <c r="F33" s="189"/>
      <c r="G33" s="190"/>
    </row>
    <row r="34" spans="2:7" s="188" customFormat="1" ht="30" customHeight="1">
      <c r="F34" s="191" t="s">
        <v>321</v>
      </c>
      <c r="G34" s="192">
        <f>SUM(G20:G33)</f>
        <v>0</v>
      </c>
    </row>
    <row r="35" spans="2:7" s="188" customFormat="1" ht="30" customHeight="1">
      <c r="F35" s="191" t="s">
        <v>331</v>
      </c>
      <c r="G35" s="193">
        <f>9.6*G34</f>
        <v>0</v>
      </c>
    </row>
    <row r="38" spans="2:7">
      <c r="B38" s="148"/>
    </row>
  </sheetData>
  <sheetProtection algorithmName="SHA-512" hashValue="jxtHmkaOKBrxCy0XhSbaqxFkeGCvLm8wtzmCd8y3QuDiej5urwqdS+zUdMIRrw0GwIDTVVQLhWRLapu2NY1DbQ==" saltValue="CznCmcPQb4iIHPuXdUOqDA==" spinCount="100000" sheet="1" scenarios="1"/>
  <mergeCells count="21">
    <mergeCell ref="C31:E31"/>
    <mergeCell ref="C32:E32"/>
    <mergeCell ref="C33:E33"/>
    <mergeCell ref="C25:E25"/>
    <mergeCell ref="C26:E26"/>
    <mergeCell ref="C27:E27"/>
    <mergeCell ref="C28:E28"/>
    <mergeCell ref="C29:E29"/>
    <mergeCell ref="C30:E30"/>
    <mergeCell ref="C24:E24"/>
    <mergeCell ref="F5:F7"/>
    <mergeCell ref="F13:G13"/>
    <mergeCell ref="F14:G14"/>
    <mergeCell ref="F15:G15"/>
    <mergeCell ref="F16:G16"/>
    <mergeCell ref="F17:G17"/>
    <mergeCell ref="C19:E19"/>
    <mergeCell ref="C20:E20"/>
    <mergeCell ref="C21:E21"/>
    <mergeCell ref="C22:E22"/>
    <mergeCell ref="C23:E23"/>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disablePrompts="1" count="2">
    <dataValidation allowBlank="1" showInputMessage="1" showErrorMessage="1" prompt="wird vom Bezirksjugend-ring ausgefüllt" sqref="F5:F7" xr:uid="{00000000-0002-0000-0500-000000000000}"/>
    <dataValidation allowBlank="1" showInputMessage="1" showErrorMessage="1" promptTitle="trifft zu?" prompt="dann bitte hier ein &quot;X&quot; setzen" sqref="D6 D8 D10 D4" xr:uid="{00000000-0002-0000-0500-000001000000}"/>
  </dataValidations>
  <pageMargins left="0.35433070866141736" right="0.27559055118110237" top="0.9055118110236221" bottom="0.31496062992125984" header="0.19685039370078741" footer="0.19685039370078741"/>
  <pageSetup paperSize="9" scale="82" orientation="portrait" r:id="rId1"/>
  <headerFooter>
    <oddHeader xml:space="preserve">&amp;C
&amp;"Roboto,Standard"&amp;24AEJ / JBM   </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TN-Liste_AEJ</vt:lpstr>
      <vt:lpstr>Antrag_AEJ</vt:lpstr>
      <vt:lpstr>Zuweisungsbescheid AEJ</vt:lpstr>
      <vt:lpstr>Themenschlüssel</vt:lpstr>
      <vt:lpstr>Stundenzettel</vt:lpstr>
      <vt:lpstr>Antrag_AEJ!Druckbereich</vt:lpstr>
      <vt:lpstr>'so gehts'!Druckbereich</vt:lpstr>
      <vt:lpstr>Stundenzettel!Druckbereich</vt:lpstr>
      <vt:lpstr>'TN-Liste_AEJ'!Druckbereich</vt:lpstr>
      <vt:lpstr>'Zuweisungsbescheid AEJ'!Druckbereich</vt:lpstr>
      <vt:lpstr>'TN-Liste_AEJ'!Drucktitel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Ute Benoit</cp:lastModifiedBy>
  <cp:lastPrinted>2022-06-28T10:35:08Z</cp:lastPrinted>
  <dcterms:created xsi:type="dcterms:W3CDTF">2009-01-16T09:25:25Z</dcterms:created>
  <dcterms:modified xsi:type="dcterms:W3CDTF">2023-07-17T08:44:29Z</dcterms:modified>
</cp:coreProperties>
</file>