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DieseArbeitsmappe" defaultThemeVersion="124226"/>
  <mc:AlternateContent xmlns:mc="http://schemas.openxmlformats.org/markup-compatibility/2006">
    <mc:Choice Requires="x15">
      <x15ac:absPath xmlns:x15ac="http://schemas.microsoft.com/office/spreadsheetml/2010/11/ac" url="N:\Finanzen\BJR\AEJ + JBM_Verdienstausfall\Formulare, Unterlagen ab 2022\"/>
    </mc:Choice>
  </mc:AlternateContent>
  <xr:revisionPtr revIDLastSave="0" documentId="8_{35945EA2-1BB3-4122-8A70-E5CC84C5A303}" xr6:coauthVersionLast="47" xr6:coauthVersionMax="47" xr10:uidLastSave="{00000000-0000-0000-0000-000000000000}"/>
  <bookViews>
    <workbookView xWindow="-25320" yWindow="2145" windowWidth="25440" windowHeight="15270" tabRatio="547" xr2:uid="{00000000-000D-0000-FFFF-FFFF00000000}"/>
  </bookViews>
  <sheets>
    <sheet name="so gehts" sheetId="16" r:id="rId1"/>
    <sheet name="TN-Liste_AEJ_kurz" sheetId="14" r:id="rId2"/>
    <sheet name="Antrag_AEJ_kurz" sheetId="8" r:id="rId3"/>
    <sheet name="Zuweisungsbescheid AEJ_kurz" sheetId="17" r:id="rId4"/>
    <sheet name="Themenschlüssel" sheetId="5" r:id="rId5"/>
    <sheet name="Stundenzettel" sheetId="19" r:id="rId6"/>
    <sheet name="FöRiLi_kurz" sheetId="18" r:id="rId7"/>
  </sheets>
  <externalReferences>
    <externalReference r:id="rId8"/>
    <externalReference r:id="rId9"/>
  </externalReferences>
  <definedNames>
    <definedName name="_xlnm.Print_Area" localSheetId="2">Antrag_AEJ_kurz!$A$1:$AD$94</definedName>
    <definedName name="_xlnm.Print_Area" localSheetId="6">FöRiLi_kurz!$A$1:$C$10</definedName>
    <definedName name="_xlnm.Print_Area" localSheetId="0">'so gehts'!$A$1:$W$23</definedName>
    <definedName name="_xlnm.Print_Area" localSheetId="5">Stundenzettel!$A$1:$G$35</definedName>
    <definedName name="_xlnm.Print_Area" localSheetId="1">'TN-Liste_AEJ_kurz'!$A$1:$AB$151</definedName>
    <definedName name="_xlnm.Print_Area" localSheetId="3">'Zuweisungsbescheid AEJ_kurz'!$A$1:$AI$54</definedName>
    <definedName name="_xlnm.Print_Titles" localSheetId="1">'TN-Liste_AEJ_kurz'!$1:$5</definedName>
    <definedName name="Kennzeichen">Themenschlüssel!$A$27:$A$31</definedName>
    <definedName name="Themenschwerpunkte" localSheetId="0">[1]Themenschlüssel!$B$7:$B$23</definedName>
    <definedName name="Themenschwerpunkte" localSheetId="3">[2]Themenschlüssel!$B$7:$B$23</definedName>
    <definedName name="Themenschwerpunkte">Themenschlüssel!$A$7:$A$23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9" l="1"/>
  <c r="F16" i="19"/>
  <c r="P16" i="17" l="1"/>
  <c r="N16" i="17"/>
  <c r="L16" i="17"/>
  <c r="P12" i="17"/>
  <c r="N12" i="17"/>
  <c r="L12" i="17"/>
  <c r="L13" i="17" l="1"/>
  <c r="L17" i="17"/>
  <c r="AB24" i="8" l="1"/>
  <c r="AB25" i="8" s="1"/>
  <c r="Z24" i="8"/>
  <c r="Z25" i="8" s="1"/>
  <c r="X24" i="8"/>
  <c r="X25" i="8" s="1"/>
  <c r="M24" i="8"/>
  <c r="K24" i="8"/>
  <c r="I24" i="8"/>
  <c r="I25" i="8" l="1"/>
  <c r="AB16" i="8" l="1"/>
  <c r="AB17" i="8" s="1"/>
  <c r="AB18" i="8" s="1"/>
  <c r="AB19" i="8" s="1"/>
  <c r="AB20" i="8" s="1"/>
  <c r="Z16" i="8"/>
  <c r="Z17" i="8" s="1"/>
  <c r="Z18" i="8" s="1"/>
  <c r="Z19" i="8" s="1"/>
  <c r="Z20" i="8" s="1"/>
  <c r="X16" i="8"/>
  <c r="X17" i="8" s="1"/>
  <c r="X18" i="8" s="1"/>
  <c r="X19" i="8" s="1"/>
  <c r="X20" i="8" s="1"/>
  <c r="M18" i="8"/>
  <c r="M17" i="8"/>
  <c r="M16" i="8"/>
  <c r="K18" i="8"/>
  <c r="K17" i="8"/>
  <c r="K16" i="8"/>
  <c r="I18" i="8"/>
  <c r="I17" i="8"/>
  <c r="I16" i="8"/>
  <c r="M19" i="8" l="1"/>
  <c r="K19" i="8"/>
  <c r="I19" i="8"/>
  <c r="AG46" i="14"/>
  <c r="AG45" i="14"/>
  <c r="AG39" i="14"/>
  <c r="AG47" i="14"/>
  <c r="AO14" i="14"/>
  <c r="AO13" i="14"/>
  <c r="AQ10" i="14"/>
  <c r="AO12" i="14"/>
  <c r="AQ11" i="14"/>
  <c r="AG13" i="17" l="1"/>
  <c r="AB21" i="8"/>
  <c r="Z21" i="8"/>
  <c r="X21" i="8"/>
  <c r="I20" i="8"/>
  <c r="AP10" i="14"/>
  <c r="AP11" i="14"/>
  <c r="AO11" i="14"/>
  <c r="AO10" i="14"/>
  <c r="AC13" i="17" l="1"/>
  <c r="AE13" i="17"/>
  <c r="AG9" i="14"/>
  <c r="AG10" i="14"/>
  <c r="AG11" i="14"/>
  <c r="AG12" i="14"/>
  <c r="AG13" i="14"/>
  <c r="AG14" i="14"/>
  <c r="AG15" i="14"/>
  <c r="AG16" i="14"/>
  <c r="AG17" i="14"/>
  <c r="AG18" i="14"/>
  <c r="AG19" i="14"/>
  <c r="AG20" i="14"/>
  <c r="AG21" i="14"/>
  <c r="AG22" i="14"/>
  <c r="AG23" i="14"/>
  <c r="AG24" i="14"/>
  <c r="AG8" i="14"/>
  <c r="AF9" i="14"/>
  <c r="AF10" i="14"/>
  <c r="AF11" i="14"/>
  <c r="AF12" i="14"/>
  <c r="AF13" i="14"/>
  <c r="AF14" i="14"/>
  <c r="AF15" i="14"/>
  <c r="AF16" i="14"/>
  <c r="AF17" i="14"/>
  <c r="AF18" i="14"/>
  <c r="AF19" i="14"/>
  <c r="AF20" i="14"/>
  <c r="AF21" i="14"/>
  <c r="AF22" i="14"/>
  <c r="AF23" i="14"/>
  <c r="AF24" i="14"/>
  <c r="AF8" i="14"/>
  <c r="AE8" i="14"/>
  <c r="AL12" i="14" l="1"/>
  <c r="AL8" i="14"/>
  <c r="I9" i="17"/>
  <c r="I8" i="17"/>
  <c r="AL9" i="14" l="1"/>
  <c r="AL10" i="14" s="1"/>
  <c r="AL11" i="14" s="1"/>
  <c r="F13" i="19"/>
  <c r="AG12" i="17" l="1"/>
  <c r="L35" i="8"/>
  <c r="AA43" i="8" s="1"/>
  <c r="AA29" i="14" l="1"/>
  <c r="Y29" i="14"/>
  <c r="W29" i="14"/>
  <c r="U29" i="14"/>
  <c r="S29" i="14"/>
  <c r="Q29" i="14"/>
  <c r="O29" i="14"/>
  <c r="M29" i="14"/>
  <c r="I13" i="8" l="1"/>
  <c r="I12" i="8"/>
  <c r="G34" i="19" l="1"/>
  <c r="G35" i="19" s="1"/>
  <c r="F14" i="19"/>
  <c r="F15" i="19"/>
  <c r="H4" i="8"/>
  <c r="S140" i="14" l="1"/>
  <c r="L43" i="14"/>
  <c r="L42" i="14"/>
  <c r="L41" i="14"/>
  <c r="L40" i="14"/>
  <c r="L39" i="14"/>
  <c r="AG40" i="14"/>
  <c r="M51" i="14"/>
  <c r="M73" i="14" s="1"/>
  <c r="M96" i="14" s="1"/>
  <c r="M118" i="14" s="1"/>
  <c r="O51" i="14"/>
  <c r="O73" i="14" s="1"/>
  <c r="O96" i="14" s="1"/>
  <c r="O118" i="14" s="1"/>
  <c r="Q51" i="14"/>
  <c r="Q73" i="14" s="1"/>
  <c r="Q96" i="14" s="1"/>
  <c r="Q118" i="14" s="1"/>
  <c r="S51" i="14"/>
  <c r="S73" i="14" s="1"/>
  <c r="S96" i="14" s="1"/>
  <c r="S118" i="14" s="1"/>
  <c r="U51" i="14"/>
  <c r="U73" i="14" s="1"/>
  <c r="U96" i="14" s="1"/>
  <c r="U118" i="14" s="1"/>
  <c r="U140" i="14" s="1"/>
  <c r="W51" i="14"/>
  <c r="W73" i="14" s="1"/>
  <c r="W96" i="14" s="1"/>
  <c r="W118" i="14" s="1"/>
  <c r="W140" i="14" s="1"/>
  <c r="Y51" i="14"/>
  <c r="Y73" i="14" s="1"/>
  <c r="Y96" i="14" s="1"/>
  <c r="Y118" i="14" s="1"/>
  <c r="Y140" i="14" s="1"/>
  <c r="AA51" i="14"/>
  <c r="AA73" i="14" s="1"/>
  <c r="AA96" i="14" s="1"/>
  <c r="AA118" i="14" s="1"/>
  <c r="AA140" i="14" s="1"/>
  <c r="T12" i="8"/>
  <c r="L31" i="14"/>
  <c r="L121" i="14"/>
  <c r="L122" i="14"/>
  <c r="L123" i="14"/>
  <c r="L124" i="14"/>
  <c r="L125" i="14"/>
  <c r="L126" i="14"/>
  <c r="L127" i="14"/>
  <c r="L128" i="14"/>
  <c r="L129" i="14"/>
  <c r="L130" i="14"/>
  <c r="L131" i="14"/>
  <c r="L132" i="14"/>
  <c r="L133" i="14"/>
  <c r="L134" i="14"/>
  <c r="L135" i="14"/>
  <c r="L136" i="14"/>
  <c r="L137" i="14"/>
  <c r="L142" i="14"/>
  <c r="L143" i="14"/>
  <c r="L144" i="14"/>
  <c r="L145" i="14"/>
  <c r="L146" i="14"/>
  <c r="L147" i="14"/>
  <c r="L148" i="14"/>
  <c r="L149" i="14"/>
  <c r="L150" i="14"/>
  <c r="L151" i="14"/>
  <c r="L120" i="14"/>
  <c r="L82" i="14"/>
  <c r="L83" i="14"/>
  <c r="L84" i="14"/>
  <c r="L85" i="14"/>
  <c r="L86" i="14"/>
  <c r="L87" i="14"/>
  <c r="L88" i="14"/>
  <c r="L89" i="14"/>
  <c r="L90" i="14"/>
  <c r="L91" i="14"/>
  <c r="L92" i="14"/>
  <c r="L98" i="14"/>
  <c r="L99" i="14"/>
  <c r="L100" i="14"/>
  <c r="L101" i="14"/>
  <c r="L102" i="14"/>
  <c r="L103" i="14"/>
  <c r="L104" i="14"/>
  <c r="L105" i="14"/>
  <c r="L106" i="14"/>
  <c r="L107" i="14"/>
  <c r="L108" i="14"/>
  <c r="L109" i="14"/>
  <c r="L110" i="14"/>
  <c r="L111" i="14"/>
  <c r="L112" i="14"/>
  <c r="L113" i="14"/>
  <c r="L114" i="14"/>
  <c r="L115" i="14"/>
  <c r="L81" i="14"/>
  <c r="L45" i="14"/>
  <c r="L46" i="14"/>
  <c r="L47" i="14"/>
  <c r="L48" i="14"/>
  <c r="L53" i="14"/>
  <c r="L54" i="14"/>
  <c r="L55" i="14"/>
  <c r="L56" i="14"/>
  <c r="L57" i="14"/>
  <c r="L58" i="14"/>
  <c r="L59" i="14"/>
  <c r="L60" i="14"/>
  <c r="L61" i="14"/>
  <c r="L62" i="14"/>
  <c r="L63" i="14"/>
  <c r="L64" i="14"/>
  <c r="L65" i="14"/>
  <c r="L66" i="14"/>
  <c r="L67" i="14"/>
  <c r="L68" i="14"/>
  <c r="L69" i="14"/>
  <c r="L70" i="14"/>
  <c r="L75" i="14"/>
  <c r="L76" i="14"/>
  <c r="L77" i="14"/>
  <c r="L78" i="14"/>
  <c r="L79" i="14"/>
  <c r="L80" i="14"/>
  <c r="L44" i="14"/>
  <c r="L32" i="14"/>
  <c r="L33" i="14"/>
  <c r="L34" i="14"/>
  <c r="L35" i="14"/>
  <c r="L36" i="14"/>
  <c r="L37" i="14"/>
  <c r="L38" i="14"/>
  <c r="L9" i="14"/>
  <c r="L10" i="14"/>
  <c r="L11" i="14"/>
  <c r="L12" i="14"/>
  <c r="L13" i="14"/>
  <c r="L14" i="14"/>
  <c r="L15" i="14"/>
  <c r="L16" i="14"/>
  <c r="L17" i="14"/>
  <c r="L18" i="14"/>
  <c r="L19" i="14"/>
  <c r="L20" i="14"/>
  <c r="L21" i="14"/>
  <c r="L22" i="14"/>
  <c r="L23" i="14"/>
  <c r="L24" i="14"/>
  <c r="L8" i="14"/>
  <c r="O140" i="14" l="1"/>
  <c r="M140" i="14"/>
  <c r="Q140" i="14"/>
  <c r="V50" i="17"/>
  <c r="AA4" i="8" l="1"/>
  <c r="AG7" i="14" l="1"/>
  <c r="L31" i="17"/>
  <c r="B31" i="17"/>
  <c r="I5" i="17"/>
  <c r="AD23" i="17"/>
  <c r="AD24" i="17"/>
  <c r="AD25" i="17"/>
  <c r="AD26" i="17"/>
  <c r="AD27" i="17"/>
  <c r="AD28" i="17"/>
  <c r="AD29" i="17"/>
  <c r="AD22" i="17"/>
  <c r="AD21" i="17"/>
  <c r="X40" i="17"/>
  <c r="X39" i="17"/>
  <c r="G40" i="17"/>
  <c r="G39" i="17"/>
  <c r="L28" i="17"/>
  <c r="L29" i="17"/>
  <c r="L30" i="17"/>
  <c r="B28" i="17"/>
  <c r="B29" i="17"/>
  <c r="B30" i="17"/>
  <c r="L27" i="17"/>
  <c r="B27" i="17"/>
  <c r="L24" i="17"/>
  <c r="L22" i="17"/>
  <c r="L21" i="17"/>
  <c r="AG38" i="14"/>
  <c r="AG31" i="14"/>
  <c r="AG33" i="14"/>
  <c r="AG32" i="14"/>
  <c r="AG17" i="17"/>
  <c r="AG16" i="17"/>
  <c r="Y16" i="17"/>
  <c r="AD18" i="14"/>
  <c r="AE18" i="14"/>
  <c r="AD19" i="14"/>
  <c r="AE19" i="14"/>
  <c r="AD20" i="14"/>
  <c r="AE20" i="14"/>
  <c r="AD21" i="14"/>
  <c r="AE21" i="14"/>
  <c r="AD22" i="14"/>
  <c r="AE22" i="14"/>
  <c r="AD23" i="14"/>
  <c r="AE23" i="14"/>
  <c r="AD24" i="14"/>
  <c r="AE24" i="14"/>
  <c r="AE9" i="14"/>
  <c r="AE10" i="14"/>
  <c r="AE11" i="14"/>
  <c r="AE12" i="14"/>
  <c r="AE13" i="14"/>
  <c r="AE14" i="14"/>
  <c r="AE15" i="14"/>
  <c r="AE16" i="14"/>
  <c r="AE17" i="14"/>
  <c r="AD8" i="14"/>
  <c r="AD9" i="14"/>
  <c r="AD10" i="14"/>
  <c r="AD11" i="14"/>
  <c r="AD12" i="14"/>
  <c r="AD13" i="14"/>
  <c r="AD14" i="14"/>
  <c r="AD15" i="14"/>
  <c r="AD16" i="14"/>
  <c r="AD17" i="14"/>
  <c r="AD30" i="17" l="1"/>
  <c r="AJ8" i="14"/>
  <c r="AK12" i="14"/>
  <c r="AK8" i="14"/>
  <c r="AD32" i="17"/>
  <c r="AJ12" i="14"/>
  <c r="AK9" i="14" l="1"/>
  <c r="AK10" i="14" s="1"/>
  <c r="AJ9" i="14"/>
  <c r="AE4" i="17"/>
  <c r="H4" i="17"/>
  <c r="I6" i="17"/>
  <c r="AJ10" i="14" l="1"/>
  <c r="AJ11" i="14" s="1"/>
  <c r="AK11" i="14"/>
  <c r="AC12" i="17" s="1"/>
  <c r="AE12" i="17" l="1"/>
  <c r="AA5" i="8"/>
  <c r="AE5" i="17" s="1"/>
  <c r="H6" i="8"/>
  <c r="AB29" i="8" l="1"/>
  <c r="AB28" i="8"/>
  <c r="V28" i="8"/>
  <c r="Y6" i="8" l="1"/>
  <c r="AB6" i="17" l="1"/>
  <c r="AA41" i="8"/>
  <c r="V8" i="17" l="1"/>
  <c r="T13" i="8"/>
  <c r="L34" i="8"/>
  <c r="L23" i="17" l="1"/>
  <c r="L33" i="17" s="1"/>
  <c r="L44" i="8"/>
  <c r="V9" i="17"/>
  <c r="AC8" i="8"/>
  <c r="AC9" i="8"/>
  <c r="AC10" i="8"/>
  <c r="AD31" i="17" l="1"/>
  <c r="AA42" i="8"/>
  <c r="AD33" i="17" l="1"/>
  <c r="AF34" i="17" s="1"/>
  <c r="AA44" i="8"/>
  <c r="L47" i="8" l="1"/>
  <c r="AA45" i="8"/>
  <c r="X47" i="8" l="1"/>
  <c r="Z54" i="8" s="1"/>
  <c r="L36" i="17"/>
  <c r="AB3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Birgit Cron</author>
  </authors>
  <commentList>
    <comment ref="M7" authorId="0" shapeId="0" xr:uid="{00000000-0006-0000-0100-000001000000}">
      <text>
        <r>
          <rPr>
            <sz val="9"/>
            <color indexed="81"/>
            <rFont val="Roboto"/>
          </rPr>
          <t>hier bitte Datum der 1. Veranstaltung (1. Kurzseminar) eintragen</t>
        </r>
      </text>
    </comment>
    <comment ref="O7" authorId="0" shapeId="0" xr:uid="{00000000-0006-0000-0100-000002000000}">
      <text>
        <r>
          <rPr>
            <sz val="9"/>
            <color indexed="81"/>
            <rFont val="Roboto"/>
          </rPr>
          <t>hier bitte Datum der 2. Veranstaltung (2. Kurzseminar) eintragen</t>
        </r>
      </text>
    </comment>
    <comment ref="Q7" authorId="0" shapeId="0" xr:uid="{00000000-0006-0000-0100-000003000000}">
      <text>
        <r>
          <rPr>
            <sz val="9"/>
            <color indexed="81"/>
            <rFont val="Roboto"/>
          </rPr>
          <t>hier bitte Datum der 3. Veranstaltung (3. Kurzseminar) eintragen</t>
        </r>
      </text>
    </comment>
    <comment ref="S7" authorId="0" shapeId="0" xr:uid="{00000000-0006-0000-0100-000004000000}">
      <text>
        <r>
          <rPr>
            <sz val="9"/>
            <color indexed="81"/>
            <rFont val="Roboto"/>
          </rPr>
          <t>hier bitte Datum der 4. Veranstaltung (4. Kurzseminar) eintragen</t>
        </r>
      </text>
    </comment>
    <comment ref="U7" authorId="0" shapeId="0" xr:uid="{00000000-0006-0000-0100-000005000000}">
      <text>
        <r>
          <rPr>
            <sz val="9"/>
            <color indexed="81"/>
            <rFont val="Roboto"/>
          </rPr>
          <t>hier bitte Datum der 5. Veranstaltung (5. Kurzseminar) eintragen</t>
        </r>
      </text>
    </comment>
    <comment ref="W7" authorId="0" shapeId="0" xr:uid="{00000000-0006-0000-0100-000006000000}">
      <text>
        <r>
          <rPr>
            <sz val="9"/>
            <color indexed="81"/>
            <rFont val="Roboto"/>
          </rPr>
          <t>hier bitte Datum der 6. Veranstaltung (6. Kurzseminar) eintragen</t>
        </r>
      </text>
    </comment>
    <comment ref="Y7" authorId="0" shapeId="0" xr:uid="{00000000-0006-0000-0100-000007000000}">
      <text>
        <r>
          <rPr>
            <sz val="9"/>
            <color indexed="81"/>
            <rFont val="Roboto"/>
          </rPr>
          <t>hier bitte Datum der 7. Veranstaltung (7. Kurzseminar) eintragen</t>
        </r>
      </text>
    </comment>
    <comment ref="AA7" authorId="0" shapeId="0" xr:uid="{00000000-0006-0000-0100-000008000000}">
      <text>
        <r>
          <rPr>
            <sz val="9"/>
            <color indexed="81"/>
            <rFont val="Roboto"/>
          </rPr>
          <t>hier bitte Datum der 8. Veranstaltung (8. Kurzseminar) eintragen</t>
        </r>
      </text>
    </comment>
    <comment ref="M29" authorId="0" shapeId="0" xr:uid="{00000000-0006-0000-0100-000009000000}">
      <text>
        <r>
          <rPr>
            <sz val="9"/>
            <color indexed="81"/>
            <rFont val="Roboto"/>
          </rPr>
          <t>Datum der 1. Veranstaltung (1. Kurzseminar) wird von 1. Seite übernommen</t>
        </r>
      </text>
    </comment>
    <comment ref="O29" authorId="0" shapeId="0" xr:uid="{00000000-0006-0000-0100-00000A000000}">
      <text>
        <r>
          <rPr>
            <sz val="9"/>
            <color indexed="81"/>
            <rFont val="Roboto"/>
          </rPr>
          <t>Datum der 2. Veranstaltung (2. Kurzseminar) wird von 1. Seite übernommen</t>
        </r>
      </text>
    </comment>
    <comment ref="Q29" authorId="0" shapeId="0" xr:uid="{00000000-0006-0000-0100-00000B000000}">
      <text>
        <r>
          <rPr>
            <sz val="9"/>
            <color indexed="81"/>
            <rFont val="Roboto"/>
          </rPr>
          <t>Datum der 3. Veranstaltung (3. Kurzseminar)  wird von 1. Seite übernommen</t>
        </r>
      </text>
    </comment>
    <comment ref="S29" authorId="0" shapeId="0" xr:uid="{00000000-0006-0000-0100-00000C000000}">
      <text>
        <r>
          <rPr>
            <sz val="9"/>
            <color indexed="81"/>
            <rFont val="Roboto"/>
          </rPr>
          <t>Datum der 4. Veranstaltung (4. Kurzseminar)  wird von 1. Seite übernommen</t>
        </r>
      </text>
    </comment>
    <comment ref="U29" authorId="0" shapeId="0" xr:uid="{00000000-0006-0000-0100-00000D000000}">
      <text>
        <r>
          <rPr>
            <sz val="9"/>
            <color indexed="81"/>
            <rFont val="Roboto"/>
          </rPr>
          <t>Datum der 5. Veranstaltung (5. Kurzseminar)  wird von 1. Seite übernommen</t>
        </r>
      </text>
    </comment>
    <comment ref="W29" authorId="0" shapeId="0" xr:uid="{00000000-0006-0000-0100-00000E000000}">
      <text>
        <r>
          <rPr>
            <sz val="9"/>
            <color indexed="81"/>
            <rFont val="Roboto"/>
          </rPr>
          <t>Datum der 6. Veranstaltung (6. Kurzseminar) wird von 1. Seite übernommen</t>
        </r>
      </text>
    </comment>
    <comment ref="Y29" authorId="0" shapeId="0" xr:uid="{00000000-0006-0000-0100-00000F000000}">
      <text>
        <r>
          <rPr>
            <sz val="9"/>
            <color indexed="81"/>
            <rFont val="Roboto"/>
          </rPr>
          <t>Datum der 7. Veranstaltung (7. Kurzseminar) wird von 1. Seite übernommen</t>
        </r>
      </text>
    </comment>
    <comment ref="AA29" authorId="0" shapeId="0" xr:uid="{00000000-0006-0000-0100-000010000000}">
      <text>
        <r>
          <rPr>
            <sz val="9"/>
            <color indexed="81"/>
            <rFont val="Roboto"/>
          </rPr>
          <t>Datum der 8. Veranstaltung (8. Kurzseminar) wird von 1. Seite übernommen</t>
        </r>
      </text>
    </comment>
    <comment ref="O30" authorId="0" shapeId="0" xr:uid="{00000000-0006-0000-0100-000011000000}">
      <text>
        <r>
          <rPr>
            <sz val="9"/>
            <color indexed="81"/>
            <rFont val="Roboto"/>
          </rPr>
          <t>hier bitte Datum der 2. Veranstaltung (2. Kurzseminar) eintragen</t>
        </r>
      </text>
    </comment>
    <comment ref="Q30" authorId="0" shapeId="0" xr:uid="{00000000-0006-0000-0100-000012000000}">
      <text>
        <r>
          <rPr>
            <sz val="9"/>
            <color indexed="81"/>
            <rFont val="Roboto"/>
          </rPr>
          <t>hier bitte Datum der 3. Veranstaltung (3. Kurzseminar) eintragen</t>
        </r>
      </text>
    </comment>
    <comment ref="S30" authorId="0" shapeId="0" xr:uid="{00000000-0006-0000-0100-000013000000}">
      <text>
        <r>
          <rPr>
            <sz val="9"/>
            <color indexed="81"/>
            <rFont val="Roboto"/>
          </rPr>
          <t>hier bitte Datum der 4. Veranstaltung (4. Kurzseminar) eintragen</t>
        </r>
      </text>
    </comment>
    <comment ref="U30" authorId="0" shapeId="0" xr:uid="{00000000-0006-0000-0100-000014000000}">
      <text>
        <r>
          <rPr>
            <sz val="9"/>
            <color indexed="81"/>
            <rFont val="Roboto"/>
          </rPr>
          <t>hier bitte Datum der 5. Veranstaltung (5. Kurzseminar) eintragen</t>
        </r>
      </text>
    </comment>
    <comment ref="W30" authorId="0" shapeId="0" xr:uid="{00000000-0006-0000-0100-000015000000}">
      <text>
        <r>
          <rPr>
            <sz val="9"/>
            <color indexed="81"/>
            <rFont val="Roboto"/>
          </rPr>
          <t>hier bitte Datum der 6. Veranstaltung (6. Kurzseminar) eintragen</t>
        </r>
      </text>
    </comment>
    <comment ref="Y30" authorId="0" shapeId="0" xr:uid="{00000000-0006-0000-0100-000016000000}">
      <text>
        <r>
          <rPr>
            <sz val="9"/>
            <color indexed="81"/>
            <rFont val="Roboto"/>
          </rPr>
          <t>hier bitte Datum der 7. Veranstaltung (7. Kurzseminar) eintragen</t>
        </r>
      </text>
    </comment>
    <comment ref="AA30" authorId="0" shapeId="0" xr:uid="{00000000-0006-0000-0100-000017000000}">
      <text>
        <r>
          <rPr>
            <sz val="9"/>
            <color indexed="81"/>
            <rFont val="Roboto"/>
          </rPr>
          <t>hier bitte Datum der 8. Veranstaltung (8. Kurzseminar) eintragen</t>
        </r>
      </text>
    </comment>
    <comment ref="M51" authorId="0" shapeId="0" xr:uid="{00000000-0006-0000-0100-000018000000}">
      <text>
        <r>
          <rPr>
            <sz val="9"/>
            <color indexed="81"/>
            <rFont val="Roboto"/>
          </rPr>
          <t>Datum der 1. Veranstaltung (1. Kurzseminar) wird von 1. Seite übernommen</t>
        </r>
      </text>
    </comment>
    <comment ref="O51" authorId="0" shapeId="0" xr:uid="{00000000-0006-0000-0100-000019000000}">
      <text>
        <r>
          <rPr>
            <sz val="9"/>
            <color indexed="81"/>
            <rFont val="Roboto"/>
          </rPr>
          <t>Datum der 2. Veranstaltung (2. Kurzseminar) wird von 1. Seite übernommen</t>
        </r>
      </text>
    </comment>
    <comment ref="Q51" authorId="0" shapeId="0" xr:uid="{00000000-0006-0000-0100-00001A000000}">
      <text>
        <r>
          <rPr>
            <sz val="9"/>
            <color indexed="81"/>
            <rFont val="Roboto"/>
          </rPr>
          <t>Datum der 3. Veranstaltung (3. Kurzseminar)  wird von 1. Seite übernommen</t>
        </r>
      </text>
    </comment>
    <comment ref="S51" authorId="0" shapeId="0" xr:uid="{00000000-0006-0000-0100-00001B000000}">
      <text>
        <r>
          <rPr>
            <sz val="9"/>
            <color indexed="81"/>
            <rFont val="Roboto"/>
          </rPr>
          <t>Datum der 4. Veranstaltung (4. Kurzseminar)  wird von 1. Seite übernommen</t>
        </r>
      </text>
    </comment>
    <comment ref="U51" authorId="0" shapeId="0" xr:uid="{00000000-0006-0000-0100-00001C000000}">
      <text>
        <r>
          <rPr>
            <sz val="9"/>
            <color indexed="81"/>
            <rFont val="Roboto"/>
          </rPr>
          <t>Datum der 5. Veranstaltung (5. Kurzseminar)  wird von 1. Seite übernommen</t>
        </r>
      </text>
    </comment>
    <comment ref="W51" authorId="0" shapeId="0" xr:uid="{00000000-0006-0000-0100-00001D000000}">
      <text>
        <r>
          <rPr>
            <sz val="9"/>
            <color indexed="81"/>
            <rFont val="Roboto"/>
          </rPr>
          <t>Datum der 6. Veranstaltung (6. Kurzseminar) wird von 1. Seite übernommen</t>
        </r>
      </text>
    </comment>
    <comment ref="Y51" authorId="0" shapeId="0" xr:uid="{00000000-0006-0000-0100-00001E000000}">
      <text>
        <r>
          <rPr>
            <sz val="9"/>
            <color indexed="81"/>
            <rFont val="Roboto"/>
          </rPr>
          <t>Datum der 7. Veranstaltung (7. Kurzseminar) wird von 1. Seite übernommen</t>
        </r>
      </text>
    </comment>
    <comment ref="AA51" authorId="0" shapeId="0" xr:uid="{00000000-0006-0000-0100-00001F000000}">
      <text>
        <r>
          <rPr>
            <sz val="9"/>
            <color indexed="81"/>
            <rFont val="Roboto"/>
          </rPr>
          <t>Datum der 8. Veranstaltung (8. Kurzseminar) wird von 1. Seite übernommen</t>
        </r>
      </text>
    </comment>
    <comment ref="M73" authorId="0" shapeId="0" xr:uid="{00000000-0006-0000-0100-000020000000}">
      <text>
        <r>
          <rPr>
            <sz val="9"/>
            <color indexed="81"/>
            <rFont val="Roboto"/>
          </rPr>
          <t>Datum der 1. Veranstaltung (1. Kurzseminar) wird von 1. Seite übernommen</t>
        </r>
      </text>
    </comment>
    <comment ref="O73" authorId="0" shapeId="0" xr:uid="{00000000-0006-0000-0100-000021000000}">
      <text>
        <r>
          <rPr>
            <sz val="9"/>
            <color indexed="81"/>
            <rFont val="Roboto"/>
          </rPr>
          <t>Datum der 2. Veranstaltung (2. Kurzseminar) wird von 1. Seite übernommen</t>
        </r>
      </text>
    </comment>
    <comment ref="Q73" authorId="0" shapeId="0" xr:uid="{00000000-0006-0000-0100-000022000000}">
      <text>
        <r>
          <rPr>
            <sz val="9"/>
            <color indexed="81"/>
            <rFont val="Roboto"/>
          </rPr>
          <t>Datum der 3. Veranstaltung (3. Kurzseminar)  wird von 1. Seite übernommen</t>
        </r>
      </text>
    </comment>
    <comment ref="S73" authorId="0" shapeId="0" xr:uid="{00000000-0006-0000-0100-000023000000}">
      <text>
        <r>
          <rPr>
            <sz val="9"/>
            <color indexed="81"/>
            <rFont val="Roboto"/>
          </rPr>
          <t>Datum der 4. Veranstaltung (4. Kurzseminar)  wird von 1. Seite übernommen</t>
        </r>
      </text>
    </comment>
    <comment ref="U73" authorId="0" shapeId="0" xr:uid="{00000000-0006-0000-0100-000024000000}">
      <text>
        <r>
          <rPr>
            <sz val="9"/>
            <color indexed="81"/>
            <rFont val="Roboto"/>
          </rPr>
          <t>Datum der 5. Veranstaltung (5. Kurzseminar)  wird von 1. Seite übernommen</t>
        </r>
      </text>
    </comment>
    <comment ref="W73" authorId="0" shapeId="0" xr:uid="{00000000-0006-0000-0100-000025000000}">
      <text>
        <r>
          <rPr>
            <sz val="9"/>
            <color indexed="81"/>
            <rFont val="Roboto"/>
          </rPr>
          <t>Datum der 6. Veranstaltung (6. Kurzseminar) wird von 1. Seite übernommen</t>
        </r>
      </text>
    </comment>
    <comment ref="Y73" authorId="0" shapeId="0" xr:uid="{00000000-0006-0000-0100-000026000000}">
      <text>
        <r>
          <rPr>
            <sz val="9"/>
            <color indexed="81"/>
            <rFont val="Roboto"/>
          </rPr>
          <t>Datum der 7. Veranstaltung (7. Kurzseminar) wird von 1. Seite übernommen</t>
        </r>
      </text>
    </comment>
    <comment ref="AA73" authorId="0" shapeId="0" xr:uid="{00000000-0006-0000-0100-000027000000}">
      <text>
        <r>
          <rPr>
            <sz val="9"/>
            <color indexed="81"/>
            <rFont val="Roboto"/>
          </rPr>
          <t>Datum der 8. Veranstaltung (8. Kurzseminar) wird von 1. Seite übernommen</t>
        </r>
      </text>
    </comment>
    <comment ref="M96" authorId="0" shapeId="0" xr:uid="{00000000-0006-0000-0100-000028000000}">
      <text>
        <r>
          <rPr>
            <sz val="9"/>
            <color indexed="81"/>
            <rFont val="Roboto"/>
          </rPr>
          <t>Datum der 1. Veranstaltung (1. Kurzseminar) wird von 1. Seite übernommen</t>
        </r>
      </text>
    </comment>
    <comment ref="O96" authorId="0" shapeId="0" xr:uid="{00000000-0006-0000-0100-000029000000}">
      <text>
        <r>
          <rPr>
            <sz val="9"/>
            <color indexed="81"/>
            <rFont val="Roboto"/>
          </rPr>
          <t>Datum der 2. Veranstaltung (2. Kurzseminar) wird von 1. Seite übernommen</t>
        </r>
      </text>
    </comment>
    <comment ref="Q96" authorId="0" shapeId="0" xr:uid="{00000000-0006-0000-0100-00002A000000}">
      <text>
        <r>
          <rPr>
            <sz val="9"/>
            <color indexed="81"/>
            <rFont val="Roboto"/>
          </rPr>
          <t>Datum der 3. Veranstaltung (3. Kurzseminar)  wird von 1. Seite übernommen</t>
        </r>
      </text>
    </comment>
    <comment ref="S96" authorId="0" shapeId="0" xr:uid="{00000000-0006-0000-0100-00002B000000}">
      <text>
        <r>
          <rPr>
            <sz val="9"/>
            <color indexed="81"/>
            <rFont val="Roboto"/>
          </rPr>
          <t>Datum der 4. Veranstaltung (4. Kurzseminar)  wird von 1. Seite übernommen</t>
        </r>
      </text>
    </comment>
    <comment ref="U96" authorId="0" shapeId="0" xr:uid="{00000000-0006-0000-0100-00002C000000}">
      <text>
        <r>
          <rPr>
            <sz val="9"/>
            <color indexed="81"/>
            <rFont val="Roboto"/>
          </rPr>
          <t>Datum der 5. Veranstaltung (5. Kurzseminar)  wird von 1. Seite übernommen</t>
        </r>
      </text>
    </comment>
    <comment ref="W96" authorId="0" shapeId="0" xr:uid="{00000000-0006-0000-0100-00002D000000}">
      <text>
        <r>
          <rPr>
            <sz val="9"/>
            <color indexed="81"/>
            <rFont val="Roboto"/>
          </rPr>
          <t>Datum der 6. Veranstaltung (6. Kurzseminar) wird von 1. Seite übernommen</t>
        </r>
      </text>
    </comment>
    <comment ref="Y96" authorId="0" shapeId="0" xr:uid="{00000000-0006-0000-0100-00002E000000}">
      <text>
        <r>
          <rPr>
            <sz val="9"/>
            <color indexed="81"/>
            <rFont val="Roboto"/>
          </rPr>
          <t>Datum der 7. Veranstaltung (7. Kurzseminar) wird von 1. Seite übernommen</t>
        </r>
      </text>
    </comment>
    <comment ref="AA96" authorId="0" shapeId="0" xr:uid="{00000000-0006-0000-0100-00002F000000}">
      <text>
        <r>
          <rPr>
            <sz val="9"/>
            <color indexed="81"/>
            <rFont val="Roboto"/>
          </rPr>
          <t>Datum der 8. Veranstaltung (8. Kurzseminar) wird von 1. Seite übernommen</t>
        </r>
      </text>
    </comment>
    <comment ref="M118" authorId="0" shapeId="0" xr:uid="{00000000-0006-0000-0100-000030000000}">
      <text>
        <r>
          <rPr>
            <sz val="9"/>
            <color indexed="81"/>
            <rFont val="Roboto"/>
          </rPr>
          <t>Datum der 1. Veranstaltung (1. Kurzseminar) wird von 1. Seite übernommen</t>
        </r>
      </text>
    </comment>
    <comment ref="O118" authorId="0" shapeId="0" xr:uid="{00000000-0006-0000-0100-000031000000}">
      <text>
        <r>
          <rPr>
            <sz val="9"/>
            <color indexed="81"/>
            <rFont val="Roboto"/>
          </rPr>
          <t>Datum der 2. Veranstaltung (2. Kurzseminar) wird von 1. Seite übernommen</t>
        </r>
      </text>
    </comment>
    <comment ref="Q118" authorId="0" shapeId="0" xr:uid="{00000000-0006-0000-0100-000032000000}">
      <text>
        <r>
          <rPr>
            <sz val="9"/>
            <color indexed="81"/>
            <rFont val="Roboto"/>
          </rPr>
          <t>Datum der 3. Veranstaltung (3. Kurzseminar)  wird von 1. Seite übernommen</t>
        </r>
      </text>
    </comment>
    <comment ref="S118" authorId="0" shapeId="0" xr:uid="{00000000-0006-0000-0100-000033000000}">
      <text>
        <r>
          <rPr>
            <sz val="9"/>
            <color indexed="81"/>
            <rFont val="Roboto"/>
          </rPr>
          <t>Datum der 4. Veranstaltung (4. Kurzseminar)  wird von 1. Seite übernommen</t>
        </r>
      </text>
    </comment>
    <comment ref="U118" authorId="0" shapeId="0" xr:uid="{00000000-0006-0000-0100-000034000000}">
      <text>
        <r>
          <rPr>
            <sz val="9"/>
            <color indexed="81"/>
            <rFont val="Roboto"/>
          </rPr>
          <t>Datum der 5. Veranstaltung (5. Kurzseminar)  wird von 1. Seite übernommen</t>
        </r>
      </text>
    </comment>
    <comment ref="W118" authorId="0" shapeId="0" xr:uid="{00000000-0006-0000-0100-000035000000}">
      <text>
        <r>
          <rPr>
            <sz val="9"/>
            <color indexed="81"/>
            <rFont val="Roboto"/>
          </rPr>
          <t>Datum der 6. Veranstaltung (6. Kurzseminar) wird von 1. Seite übernommen</t>
        </r>
      </text>
    </comment>
    <comment ref="Y118" authorId="0" shapeId="0" xr:uid="{00000000-0006-0000-0100-000036000000}">
      <text>
        <r>
          <rPr>
            <sz val="9"/>
            <color indexed="81"/>
            <rFont val="Roboto"/>
          </rPr>
          <t>Datum der 7. Veranstaltung (7. Kurzseminar) wird von 1. Seite übernommen</t>
        </r>
      </text>
    </comment>
    <comment ref="AA118" authorId="0" shapeId="0" xr:uid="{00000000-0006-0000-0100-000037000000}">
      <text>
        <r>
          <rPr>
            <sz val="9"/>
            <color indexed="81"/>
            <rFont val="Roboto"/>
          </rPr>
          <t>Datum der 8. Veranstaltung (8. Kurzseminar) wird von 1. Seite übernommen</t>
        </r>
      </text>
    </comment>
    <comment ref="M140" authorId="0" shapeId="0" xr:uid="{00000000-0006-0000-0100-000038000000}">
      <text>
        <r>
          <rPr>
            <sz val="9"/>
            <color indexed="81"/>
            <rFont val="Roboto"/>
          </rPr>
          <t>Datum der 1. Veranstaltung (1. Kurzseminar) wird von 1. Seite übernommen</t>
        </r>
      </text>
    </comment>
    <comment ref="O140" authorId="0" shapeId="0" xr:uid="{00000000-0006-0000-0100-000039000000}">
      <text>
        <r>
          <rPr>
            <sz val="9"/>
            <color indexed="81"/>
            <rFont val="Roboto"/>
          </rPr>
          <t>Datum der 2. Veranstaltung (2. Kurzseminar) wird von 1. Seite übernommen</t>
        </r>
      </text>
    </comment>
    <comment ref="Q140" authorId="0" shapeId="0" xr:uid="{00000000-0006-0000-0100-00003A000000}">
      <text>
        <r>
          <rPr>
            <sz val="9"/>
            <color indexed="81"/>
            <rFont val="Roboto"/>
          </rPr>
          <t>Datum der 3. Veranstaltung (3. Kurzseminar)  wird von 1. Seite übernommen</t>
        </r>
      </text>
    </comment>
    <comment ref="S140" authorId="0" shapeId="0" xr:uid="{00000000-0006-0000-0100-00003B000000}">
      <text>
        <r>
          <rPr>
            <sz val="9"/>
            <color indexed="81"/>
            <rFont val="Roboto"/>
          </rPr>
          <t>Datum der 4. Veranstaltung (4. Kurzseminar)  wird von 1. Seite übernommen</t>
        </r>
      </text>
    </comment>
    <comment ref="U140" authorId="0" shapeId="0" xr:uid="{00000000-0006-0000-0100-00003C000000}">
      <text>
        <r>
          <rPr>
            <sz val="9"/>
            <color indexed="81"/>
            <rFont val="Roboto"/>
          </rPr>
          <t>Datum der 5. Veranstaltung (5. Kurzseminar)  wird von 1. Seite übernommen</t>
        </r>
      </text>
    </comment>
    <comment ref="W140" authorId="0" shapeId="0" xr:uid="{00000000-0006-0000-0100-00003D000000}">
      <text>
        <r>
          <rPr>
            <sz val="9"/>
            <color indexed="81"/>
            <rFont val="Roboto"/>
          </rPr>
          <t>Datum der 6. Veranstaltung (6. Kurzseminar) wird von 1. Seite übernommen</t>
        </r>
      </text>
    </comment>
    <comment ref="Y140" authorId="0" shapeId="0" xr:uid="{00000000-0006-0000-0100-00003E000000}">
      <text>
        <r>
          <rPr>
            <sz val="9"/>
            <color indexed="81"/>
            <rFont val="Roboto"/>
          </rPr>
          <t>Datum der 7. Veranstaltung (7. Kurzseminar) wird von 1. Seite übernommen</t>
        </r>
      </text>
    </comment>
    <comment ref="AA140" authorId="0" shapeId="0" xr:uid="{00000000-0006-0000-0100-00003F000000}">
      <text>
        <r>
          <rPr>
            <sz val="9"/>
            <color indexed="81"/>
            <rFont val="Roboto"/>
          </rPr>
          <t>Datum der 8. Veranstaltung (8. Kurzseminar) wird von 1. Seite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Niebler Bezirksjugendring Mittelfranken</author>
    <author>Christian Heilmeier</author>
  </authors>
  <commentList>
    <comment ref="A1" authorId="0" shapeId="0" xr:uid="{00000000-0006-0000-0200-000001000000}">
      <text>
        <r>
          <rPr>
            <sz val="8"/>
            <color indexed="81"/>
            <rFont val="Roboto"/>
          </rPr>
          <t>s. Tabellenblatt FöRiLi kurz: 
Auszug aus Rahmenrichtlinien BJR</t>
        </r>
      </text>
    </comment>
    <comment ref="H4" authorId="1" shapeId="0" xr:uid="{00000000-0006-0000-0200-000002000000}">
      <text>
        <r>
          <rPr>
            <sz val="8"/>
            <color indexed="81"/>
            <rFont val="Roboto"/>
          </rPr>
          <t>Kriterium für Vor- und Vollständigkeitsprüfung auf Richtigkeit.
Füllt sich über Teilnehmendenliste aus</t>
        </r>
      </text>
    </comment>
    <comment ref="AA4" authorId="1" shapeId="0" xr:uid="{00000000-0006-0000-0200-000003000000}">
      <text>
        <r>
          <rPr>
            <sz val="8"/>
            <color indexed="81"/>
            <rFont val="Roboto"/>
          </rPr>
          <t>Kriterium für Vor- und Vollständigkeitsprüfung auf Richtigkeit.
Füllt sich über Teilnehmendenliste aus.</t>
        </r>
      </text>
    </comment>
    <comment ref="H6" authorId="0" shapeId="0" xr:uid="{00000000-0006-0000-0200-000004000000}">
      <text>
        <r>
          <rPr>
            <sz val="8"/>
            <color indexed="81"/>
            <rFont val="Roboto"/>
          </rPr>
          <t>Kriterium für Vor- und Vollständigkeitsprüfung auf Richtigkeit.
Füllt sich über Teilnehmendenliste aus</t>
        </r>
      </text>
    </comment>
    <comment ref="I8" authorId="1" shapeId="0" xr:uid="{00000000-0006-0000-0200-000005000000}">
      <text>
        <r>
          <rPr>
            <sz val="8"/>
            <color indexed="81"/>
            <rFont val="Roboto"/>
          </rPr>
          <t>Kriterium für Vollständigkeits- und Vorprüfung auf Richtigkeit.
Mindestens eine Eingabe ist notwendig.</t>
        </r>
      </text>
    </comment>
    <comment ref="I12" authorId="1" shapeId="0" xr:uid="{00000000-0006-0000-0200-000006000000}">
      <text>
        <r>
          <rPr>
            <sz val="8"/>
            <color indexed="81"/>
            <rFont val="Roboto"/>
          </rPr>
          <t>Füllt sich über Teilnehmendenliste aus.</t>
        </r>
      </text>
    </comment>
    <comment ref="T12" authorId="1" shapeId="0" xr:uid="{00000000-0006-0000-0200-000007000000}">
      <text>
        <r>
          <rPr>
            <sz val="8"/>
            <color indexed="81"/>
            <rFont val="Roboto"/>
          </rPr>
          <t>mindestens zwei Veranstaltungen mit einem Abstand von jeweils höchstens einem Monat,
jede Veranstaltung mindestens drei Zeitstunden im Sinne des Zwecks und Gegenstands der Förderung (keine 2/3-Regelung, keine Anrechnung von Reisezeiten)  
Reihe von Veranstaltungen, die sich an die gleichen Teilnehmenden wendet.</t>
        </r>
      </text>
    </comment>
    <comment ref="I13" authorId="1" shapeId="0" xr:uid="{00000000-0006-0000-0200-000008000000}">
      <text>
        <r>
          <rPr>
            <sz val="8"/>
            <color indexed="81"/>
            <rFont val="Roboto"/>
          </rPr>
          <t>Füllt sich über Teilnehmendenliste aus.</t>
        </r>
      </text>
    </comment>
    <comment ref="T13" authorId="1" shapeId="0" xr:uid="{00000000-0006-0000-0200-000009000000}">
      <text>
        <r>
          <rPr>
            <sz val="8"/>
            <color indexed="81"/>
            <rFont val="Roboto"/>
          </rPr>
          <t>Minimale Soll-Zeitstunden basierend auf der minimalen Dauer in Kurzseminaren.</t>
        </r>
      </text>
    </comment>
    <comment ref="B15" authorId="1" shapeId="0" xr:uid="{00000000-0006-0000-0200-00000A000000}">
      <text>
        <r>
          <rPr>
            <sz val="8"/>
            <color indexed="81"/>
            <rFont val="Roboto"/>
          </rPr>
          <t>Füllt sich über Teilnehmendenliste aus.</t>
        </r>
      </text>
    </comment>
    <comment ref="L33" authorId="1" shapeId="0" xr:uid="{00000000-0006-0000-0200-00000B000000}">
      <text>
        <r>
          <rPr>
            <sz val="8"/>
            <color indexed="81"/>
            <rFont val="Roboto"/>
          </rPr>
          <t xml:space="preserve">Freiwillige (d.h. unentgeltliche) Arbeitsleistungen sind durch Stundenzettel nachzuweisen. Formular siehe Tabellenblatt "Stundenzettel". </t>
        </r>
      </text>
    </comment>
    <comment ref="B35" authorId="0" shapeId="0" xr:uid="{00000000-0006-0000-0200-00000C000000}">
      <text>
        <r>
          <rPr>
            <sz val="8"/>
            <color indexed="81"/>
            <rFont val="Roboto"/>
          </rPr>
          <t xml:space="preserve">Unentgeltliche Sachleistungen sind bis zur Höhe von 80 % der angemessenen Unternehmerpreise zuwendungsfähig. </t>
        </r>
      </text>
    </comment>
    <comment ref="I35" authorId="0" shapeId="0" xr:uid="{00000000-0006-0000-0200-00000D000000}">
      <text>
        <r>
          <rPr>
            <sz val="8"/>
            <color indexed="81"/>
            <rFont val="Roboto"/>
          </rPr>
          <t>hier bitte den Betrag (€) der tatsächlichen unentgeltlichen Sachleistungen eintragen - die förderfähigen 80 % werden bei p) Ausgaben (Zeile 43) übernommen</t>
        </r>
      </text>
    </comment>
    <comment ref="AA43" authorId="0" shapeId="0" xr:uid="{00000000-0006-0000-0200-00000E000000}">
      <text>
        <r>
          <rPr>
            <sz val="8"/>
            <color indexed="81"/>
            <rFont val="Roboto"/>
          </rPr>
          <t>da unentgeltliche Sachleistungen nur bis zur Höhe von 80 % der angemessenen Unternehmerpreise zuwendungsfähig sind, werden hier nur 80 % von o) Einnahmen (Zeile 35) übernommen.</t>
        </r>
      </text>
    </comment>
    <comment ref="L47" authorId="1" shapeId="0" xr:uid="{00000000-0006-0000-0200-00000F000000}">
      <text>
        <r>
          <rPr>
            <sz val="8"/>
            <color indexed="81"/>
            <rFont val="Roboto"/>
          </rPr>
          <t>Muss größer 0 sein, ansonsten ist die Maßnahme nicht förderfähig.</t>
        </r>
      </text>
    </comment>
    <comment ref="X47" authorId="1" shapeId="0" xr:uid="{00000000-0006-0000-0200-000010000000}">
      <text>
        <r>
          <rPr>
            <b/>
            <sz val="8"/>
            <color indexed="81"/>
            <rFont val="Roboto"/>
          </rPr>
          <t>Bagatellgrenze</t>
        </r>
        <r>
          <rPr>
            <sz val="8"/>
            <color indexed="81"/>
            <rFont val="Roboto"/>
          </rPr>
          <t xml:space="preserve"> 
Gefördert werden nur Maßnahmen, bei denen sich mindestens eine Zuwendung in Höhe von 100 € ergibt.
</t>
        </r>
        <r>
          <rPr>
            <b/>
            <sz val="8"/>
            <color indexed="81"/>
            <rFont val="Roboto"/>
          </rPr>
          <t>Höhe der Zuwendung</t>
        </r>
        <r>
          <rPr>
            <sz val="8"/>
            <color indexed="81"/>
            <rFont val="Roboto"/>
          </rPr>
          <t xml:space="preserve">
Die Zuwendung beträgt bis zu 70 % der zuwendungsfähigen und angemessenen Ausgaben. Die Zuwendung darf den Fehlbetrag nicht überschreiten. Bei Cent-Beträgen wird auf ganze Euro abgerundet.</t>
        </r>
      </text>
    </comment>
    <comment ref="F50" authorId="0" shapeId="0" xr:uid="{00000000-0006-0000-0200-000011000000}">
      <text>
        <r>
          <rPr>
            <sz val="8"/>
            <color indexed="81"/>
            <rFont val="Roboto"/>
          </rPr>
          <t>Kriterium für Vor- und Vollständigkeitsprüfung auf Richtigkeit.</t>
        </r>
      </text>
    </comment>
    <comment ref="F51" authorId="1" shapeId="0" xr:uid="{00000000-0006-0000-0200-000012000000}">
      <text>
        <r>
          <rPr>
            <sz val="8"/>
            <color indexed="81"/>
            <rFont val="Roboto"/>
          </rPr>
          <t>Kriterium für Vor- und Vollständigkeitsprüfung auf Richtigkeit.</t>
        </r>
      </text>
    </comment>
    <comment ref="B53" authorId="1" shapeId="0" xr:uid="{00000000-0006-0000-0200-000013000000}">
      <text>
        <r>
          <rPr>
            <sz val="8"/>
            <color indexed="81"/>
            <rFont val="Roboto"/>
          </rPr>
          <t>Kriterien für Vor- und Vollständigkeits-prüfung auf Richtigkeit, wobei s), t) u. u) optional sind.</t>
        </r>
      </text>
    </comment>
    <comment ref="A57" authorId="0" shapeId="0" xr:uid="{00000000-0006-0000-0200-000014000000}">
      <text>
        <r>
          <rPr>
            <sz val="8"/>
            <color indexed="81"/>
            <rFont val="Roboto"/>
          </rPr>
          <t>freiwillige (d.h. unentgeltliche) Arbeitsleistungen sind durch Stundenzettel nachzuweisen; vgl. o) Einnahmen (Zeile 33)</t>
        </r>
      </text>
    </comment>
    <comment ref="Z63" authorId="0" shapeId="0" xr:uid="{00000000-0006-0000-0200-000015000000}">
      <text>
        <r>
          <rPr>
            <sz val="8"/>
            <color indexed="81"/>
            <rFont val="Roboto"/>
          </rPr>
          <t>Kriterien für Vor- und Vollständigkeitsprüfung auf Richtigkeit,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Niebler Bezirksjugendring Mittelfranken</author>
    <author>Christian Heilmeier</author>
  </authors>
  <commentList>
    <comment ref="B1" authorId="0" shapeId="0" xr:uid="{00000000-0006-0000-0500-000001000000}">
      <text>
        <r>
          <rPr>
            <sz val="8"/>
            <color indexed="81"/>
            <rFont val="Roboto"/>
          </rPr>
          <t>vgl. Rahmenrichtlinien:
4.5. Eigenanteil
Der Zuwendungsempfänger erbringt mindestens 10 von Hundert der zuwendungsfähigen baren Ausgaben aus baren Eigenmitteln. Bei Jugendverbänden und Gliederungen des Bayerischen Jugendrings kann in Ausnahmefällen von dieser Bestimmung abgewichen werden. Die hierfür erforderlichen Besonderheiten des Einzelfalls sind bei Antragstellung darzulegen und glaubhaft zu machen. Der insgesamt zu erbringende Eigenanteil des Zuwendungsempfängers kann darüber hinaus beispielsweise durch freiwillige Arbeits- und/oder Sachleistungen erbracht werden. Der Eigenanteil ist nachvollziehbar nachzuweisen.</t>
        </r>
      </text>
    </comment>
    <comment ref="F13" authorId="1" shapeId="0" xr:uid="{00000000-0006-0000-0500-000002000000}">
      <text>
        <r>
          <rPr>
            <sz val="8"/>
            <color indexed="81"/>
            <rFont val="Roboto"/>
          </rPr>
          <t>Füllt sich über Teilnehmendenliste aus.</t>
        </r>
      </text>
    </comment>
    <comment ref="F15" authorId="0" shapeId="0" xr:uid="{00000000-0006-0000-0500-000003000000}">
      <text>
        <r>
          <rPr>
            <sz val="8"/>
            <color indexed="81"/>
            <rFont val="Roboto"/>
          </rPr>
          <t>Füllt sich über Teilnehmendenliste aus.</t>
        </r>
      </text>
    </comment>
    <comment ref="F16" authorId="1" shapeId="0" xr:uid="{00000000-0006-0000-0500-000004000000}">
      <text>
        <r>
          <rPr>
            <sz val="8"/>
            <color indexed="81"/>
            <rFont val="Roboto"/>
          </rPr>
          <t>Füllt sich über Teilnehmendenliste aus.</t>
        </r>
      </text>
    </comment>
    <comment ref="F17" authorId="1" shapeId="0" xr:uid="{00000000-0006-0000-0500-000005000000}">
      <text>
        <r>
          <rPr>
            <sz val="8"/>
            <color indexed="81"/>
            <rFont val="Roboto"/>
          </rPr>
          <t>Füllt sich über Teilnehmendenliste aus.</t>
        </r>
      </text>
    </comment>
  </commentList>
</comments>
</file>

<file path=xl/sharedStrings.xml><?xml version="1.0" encoding="utf-8"?>
<sst xmlns="http://schemas.openxmlformats.org/spreadsheetml/2006/main" count="642" uniqueCount="313">
  <si>
    <t>Raummieten</t>
  </si>
  <si>
    <t>Honorare</t>
  </si>
  <si>
    <t>Ausgaben</t>
  </si>
  <si>
    <t>18 bis unter 27 Jahre</t>
  </si>
  <si>
    <t>01</t>
  </si>
  <si>
    <t>02</t>
  </si>
  <si>
    <t>03</t>
  </si>
  <si>
    <t>04</t>
  </si>
  <si>
    <t>05</t>
  </si>
  <si>
    <t>06</t>
  </si>
  <si>
    <t>07</t>
  </si>
  <si>
    <t>08</t>
  </si>
  <si>
    <t>09</t>
  </si>
  <si>
    <t>10</t>
  </si>
  <si>
    <t>11</t>
  </si>
  <si>
    <t>12</t>
  </si>
  <si>
    <t>13</t>
  </si>
  <si>
    <t>14</t>
  </si>
  <si>
    <t>15</t>
  </si>
  <si>
    <t>16</t>
  </si>
  <si>
    <t>17</t>
  </si>
  <si>
    <t>Bayerischer Jugendring</t>
  </si>
  <si>
    <t>Erläuterungen zum Tabellenblatt "Anträge", Spalte "H", Themenschwerpunkt</t>
  </si>
  <si>
    <t>Sonstige</t>
  </si>
  <si>
    <t>Kein festgelegter Schwerpunkt</t>
  </si>
  <si>
    <t>Themenschwerpunkt</t>
  </si>
  <si>
    <t xml:space="preserve">Schlüssel </t>
  </si>
  <si>
    <t>Bemerkung</t>
  </si>
  <si>
    <t>Honorarkräfte</t>
  </si>
  <si>
    <t>45 Jahre und älter</t>
  </si>
  <si>
    <t>27 bis unter 45 Jahre</t>
  </si>
  <si>
    <t>unter 16 Jahre</t>
  </si>
  <si>
    <t>Vorbereitungs- und Organisationskosten</t>
  </si>
  <si>
    <t>Versicherungen</t>
  </si>
  <si>
    <t>TN-Auflistungen</t>
  </si>
  <si>
    <t>Einnahmen</t>
  </si>
  <si>
    <t>Betrag</t>
  </si>
  <si>
    <t>Fahrtkosten</t>
  </si>
  <si>
    <t>Verpflegung/Übernachtung</t>
  </si>
  <si>
    <t>Arbeits- und Hilfsmittel</t>
  </si>
  <si>
    <t>Fehlbetrag</t>
  </si>
  <si>
    <t>a)</t>
  </si>
  <si>
    <t>b)</t>
  </si>
  <si>
    <t>c)</t>
  </si>
  <si>
    <t>d)</t>
  </si>
  <si>
    <t>Themenschwerpunkte</t>
  </si>
  <si>
    <t>e)</t>
  </si>
  <si>
    <t>(bis zu drei Nennungen)</t>
  </si>
  <si>
    <t>Zeitstunden erreicht?</t>
  </si>
  <si>
    <t>Teilnehmende 15 bis unter 18 Jahre</t>
  </si>
  <si>
    <t>Teilnehmende 18 bis unter 27 Jahre</t>
  </si>
  <si>
    <t>Teilnehmende 27 Jahre und älter</t>
  </si>
  <si>
    <t>16 bis unter 18 Jahre</t>
  </si>
  <si>
    <t>Mitarbeit von sonstigen pädagogisch tätigen Personen</t>
  </si>
  <si>
    <t>Herkunft</t>
  </si>
  <si>
    <t>Bezeichnung d. Maßnahme</t>
  </si>
  <si>
    <t>Natur- und umweltbezogene Schwerpunkte</t>
  </si>
  <si>
    <t>z.B. Tierschutz, Umweltschutz, Mülltrennung, Aufforstung</t>
  </si>
  <si>
    <t>Handwerklich-technische Schwerpunkte</t>
  </si>
  <si>
    <t>z.B. Elektronik-, Metall- und Holzarbeiten</t>
  </si>
  <si>
    <t>Rettungs- und Hilfstechniken</t>
  </si>
  <si>
    <t>z.B. Umgangmit Rettungsgerät, technische und medizinische Hilfeleistungen, Erste-Hilfe-Kurse,feuerwehrtechnische Übungen</t>
  </si>
  <si>
    <t xml:space="preserve">z.B. Themen wie Inklusion, Integration,Migration, Berufsorientierung, Rechtsextremismus,( Trans- ) Gender, Sexualität, Aufklärung, Religion im Rahmen von Diskussionsrunden, Exkursionen o. Ä. </t>
  </si>
  <si>
    <t>z.B. Umgang und Nutzung von Medien, wie PC, Konsolen, digitale Medien, Handy, Video &amp; Foto oder pädagogische Arbeit und Aufklärungsangebote zu digitalen Medien, Blogs, Webseiten, Computer- und Netzwerkspiele, Hardware</t>
  </si>
  <si>
    <t xml:space="preserve">Hauswirtschaftliche Schwerpunkte </t>
  </si>
  <si>
    <t>z.B. Kochen, Backen, Ernährungsfragen</t>
  </si>
  <si>
    <t>Jugendkulturelle und künstlerisch kreative Schwerpunkte</t>
  </si>
  <si>
    <t>z.B. Basteln, Kunst bzw. künstlerisches Gestalten, Musik, Tanz, Theater, Konzerte, Discos</t>
  </si>
  <si>
    <t>Spielbezogene Schwerpunkte</t>
  </si>
  <si>
    <t>z.B. Gesellschaftsspiele, Gruppenspiele, Outdoorgames;nicht gemeint sind Computer- und Onlinespiele, diese sind unter 05 anzugeben</t>
  </si>
  <si>
    <t>Sportbezogene Schwerpunkte</t>
  </si>
  <si>
    <t>z.B. Klettern, Tanzsport, Turniere, Fußballcamps, Selbstverteidigungskurse</t>
  </si>
  <si>
    <t>Schwerpunkte im Bereich der Traditions- und Brauchtumspflege</t>
  </si>
  <si>
    <t xml:space="preserve"> z. B. Karneval/Fastnacht/Fasching, Trachten</t>
  </si>
  <si>
    <t>Schwerpunkte im Bereich der Didaktik und Methodik</t>
  </si>
  <si>
    <t>trifft bei AEJ immer zu  (z.B. Juleica-Kurse)</t>
  </si>
  <si>
    <t>Geschlechtsdifferenzierte Schwerpunkte</t>
  </si>
  <si>
    <t>z.B. Angebote zur sexuellen Orientierung und geschlechtlichen Identität einschl. der Themen Aufklärung und Sexualität</t>
  </si>
  <si>
    <t>Schulbegleitende Angebotsschwerpunkte</t>
  </si>
  <si>
    <t>kommt in der Jugendarbeit nicht vor ( z.B. Hausaufgabenbetreuung, Lerngruppen )</t>
  </si>
  <si>
    <t>Beratungen</t>
  </si>
  <si>
    <t>kommt hier nicht vor (bewusst initiierte Beratungsgespräche, nicht gemeint sind spontane „Ratgebergespräche“ im normalen Alltag des Angebots)</t>
  </si>
  <si>
    <t>Auseinandersetzung mit dem Thema Gewalt und Gewaltprävention</t>
  </si>
  <si>
    <t>(einschließlich sexueller Gewalt)</t>
  </si>
  <si>
    <t>Medien (-pädagogische) Schwerpunkte</t>
  </si>
  <si>
    <t>männl.</t>
  </si>
  <si>
    <t>weibl.</t>
  </si>
  <si>
    <t>€</t>
  </si>
  <si>
    <t>Kennziffer</t>
  </si>
  <si>
    <t>€ oder Std.</t>
  </si>
  <si>
    <t>Kontoinhaber:</t>
  </si>
  <si>
    <t>IBAN:</t>
  </si>
  <si>
    <t>Geldinstitut:</t>
  </si>
  <si>
    <t>BIC:</t>
  </si>
  <si>
    <t>(Gesellschafts-)polit., histor., arbeitsweltbez., interkult., weltansch., relig. Schwerpunkte</t>
  </si>
  <si>
    <t>Anhänge</t>
  </si>
  <si>
    <t>f)</t>
  </si>
  <si>
    <t>g)</t>
  </si>
  <si>
    <t>h)</t>
  </si>
  <si>
    <t>j)</t>
  </si>
  <si>
    <t>k)</t>
  </si>
  <si>
    <t>l)</t>
  </si>
  <si>
    <t>n)</t>
  </si>
  <si>
    <t>o)</t>
  </si>
  <si>
    <t>Status</t>
  </si>
  <si>
    <t>Gesamtzahl der förderfähigen Personen</t>
  </si>
  <si>
    <t>Zahl der förderfähigen Stunden/Tage</t>
  </si>
  <si>
    <t>zugeteilt.</t>
  </si>
  <si>
    <t>Datum</t>
  </si>
  <si>
    <t>Unterschrift</t>
  </si>
  <si>
    <t>Hinweis für den Antragsteller:</t>
  </si>
  <si>
    <t>/</t>
  </si>
  <si>
    <t xml:space="preserve"> </t>
  </si>
  <si>
    <t>Antragsteller:</t>
  </si>
  <si>
    <t>Bezeichnung der Maßnahme:</t>
  </si>
  <si>
    <t>Nr.</t>
  </si>
  <si>
    <t>Alter</t>
  </si>
  <si>
    <t>Kennz. (s.u.)</t>
  </si>
  <si>
    <t>18-&lt;27</t>
  </si>
  <si>
    <t>1.</t>
  </si>
  <si>
    <t>2.</t>
  </si>
  <si>
    <t>3.</t>
  </si>
  <si>
    <t>4.</t>
  </si>
  <si>
    <t>5.</t>
  </si>
  <si>
    <t>6.</t>
  </si>
  <si>
    <t>7.</t>
  </si>
  <si>
    <t>8.</t>
  </si>
  <si>
    <t>9.</t>
  </si>
  <si>
    <t>10.</t>
  </si>
  <si>
    <t>11.</t>
  </si>
  <si>
    <t>12.</t>
  </si>
  <si>
    <t>13.</t>
  </si>
  <si>
    <t>14.</t>
  </si>
  <si>
    <t>15.</t>
  </si>
  <si>
    <t>16.</t>
  </si>
  <si>
    <t>17.</t>
  </si>
  <si>
    <t>18.</t>
  </si>
  <si>
    <t>15-&lt;18</t>
  </si>
  <si>
    <t>m</t>
  </si>
  <si>
    <t>w</t>
  </si>
  <si>
    <t>EA</t>
  </si>
  <si>
    <t>HA</t>
  </si>
  <si>
    <t>HO</t>
  </si>
  <si>
    <t>PR</t>
  </si>
  <si>
    <t>SO</t>
  </si>
  <si>
    <t>Kennzeichen:</t>
  </si>
  <si>
    <t>&gt;=27</t>
  </si>
  <si>
    <t>Zwischensumme</t>
  </si>
  <si>
    <t>Referierende/
pädagogisch tätige Personen</t>
  </si>
  <si>
    <t>KJR/SJR/Verband</t>
  </si>
  <si>
    <t>B. Teilnehmende</t>
  </si>
  <si>
    <t>A. Referierende/verantwortliche Personen</t>
  </si>
  <si>
    <t>PLZ</t>
  </si>
  <si>
    <t>Wohnort</t>
  </si>
  <si>
    <t>Zuname</t>
  </si>
  <si>
    <t>Vorname</t>
  </si>
  <si>
    <t>ehrenamtlich/pädagogisch tätige Personen</t>
  </si>
  <si>
    <t>haupt-/nebenberuflich tätige Personen</t>
  </si>
  <si>
    <t>Antragssteller</t>
  </si>
  <si>
    <t>70 % der förderfähigen Ausgaben</t>
  </si>
  <si>
    <t>p)</t>
  </si>
  <si>
    <t>sonstige Personen</t>
  </si>
  <si>
    <t>Referierende/verantwortliche Personen gesamt</t>
  </si>
  <si>
    <t>Programm/Bericht, aus dem ersichtlich ist:</t>
  </si>
  <si>
    <t>die Zielsetzung (ggf. Teilziele) der Maßnahme</t>
  </si>
  <si>
    <t>die jeweiligen Inhalte</t>
  </si>
  <si>
    <t>die angewandten Methoden</t>
  </si>
  <si>
    <t>q)</t>
  </si>
  <si>
    <t>Einladung in einem druckbaren Format</t>
  </si>
  <si>
    <t>70 % von Gesamtausgaben</t>
  </si>
  <si>
    <t>Gesamtausgaben</t>
  </si>
  <si>
    <t>Gesamteinnahmen</t>
  </si>
  <si>
    <t>Teilnehmendengebühren gesamt</t>
  </si>
  <si>
    <t>freiwillige Arbeitsleistungen (Std.)</t>
  </si>
  <si>
    <t>Betrag verrechnet mit Stundensatz:</t>
  </si>
  <si>
    <t>unentgeltliche Sachleistung (Euro)</t>
  </si>
  <si>
    <r>
      <t xml:space="preserve">Vor-/Zuname </t>
    </r>
    <r>
      <rPr>
        <sz val="8"/>
        <color theme="1"/>
        <rFont val="Roboto"/>
      </rPr>
      <t>Ansprechpartner*in</t>
    </r>
  </si>
  <si>
    <t>r)</t>
  </si>
  <si>
    <t xml:space="preserve">Liste der betreuten Kinder </t>
  </si>
  <si>
    <t>Teilnehmendenliste mit Lebensalter und Wohnort 
(inkl. Referierende/verantwortliche Personen)</t>
  </si>
  <si>
    <t>Liste der im Rahmen der Kinderbetreuung und der 
Assistenz bei Teilnehmenden mit Behinderung anwesenden Personen</t>
  </si>
  <si>
    <t>Kinderbetreuung</t>
  </si>
  <si>
    <r>
      <t>Assistenz</t>
    </r>
    <r>
      <rPr>
        <sz val="7"/>
        <color theme="1"/>
        <rFont val="Roboto"/>
      </rPr>
      <t xml:space="preserve"> bei Teilnehmenden mit Behinderung anwes. Personen</t>
    </r>
  </si>
  <si>
    <t>wie geht's ?</t>
  </si>
  <si>
    <t>Bitte keine Veränderungen am Formular vornehmen!</t>
  </si>
  <si>
    <t>PLZ der Maßnahme</t>
  </si>
  <si>
    <t>s)</t>
  </si>
  <si>
    <t>t)</t>
  </si>
  <si>
    <t>u)</t>
  </si>
  <si>
    <t>v)</t>
  </si>
  <si>
    <t>w)</t>
  </si>
  <si>
    <t>x)</t>
  </si>
  <si>
    <t>y)</t>
  </si>
  <si>
    <t>z)</t>
  </si>
  <si>
    <t>Dauer (Tage)mind.</t>
  </si>
  <si>
    <t>Soll-Zeitstunden</t>
  </si>
  <si>
    <t xml:space="preserve"> Ausgaben</t>
  </si>
  <si>
    <t>Kinderbetreuung/Assistenz</t>
  </si>
  <si>
    <t/>
  </si>
  <si>
    <t>70% der förderfähigen Ausgaben</t>
  </si>
  <si>
    <t>Teilnehmende gesamt</t>
  </si>
  <si>
    <t>&lt;16</t>
  </si>
  <si>
    <t>16-&lt;18</t>
  </si>
  <si>
    <t>&lt;45</t>
  </si>
  <si>
    <t>27-&lt;45</t>
  </si>
  <si>
    <t>&gt;=45</t>
  </si>
  <si>
    <t>Teilnehmer m</t>
  </si>
  <si>
    <t>&lt;15</t>
  </si>
  <si>
    <t>&gt;27</t>
  </si>
  <si>
    <t>Teilnehmer w</t>
  </si>
  <si>
    <t>Teilnehmende gesamt Σ</t>
  </si>
  <si>
    <t>Bezeichnung der Maßnahme</t>
  </si>
  <si>
    <t>PLZ des Antragsstellers</t>
  </si>
  <si>
    <t>sonstige Zuschüsse</t>
  </si>
  <si>
    <t>Ort der Maßnahme</t>
  </si>
  <si>
    <t>80% unentgeltliche Sachleistungen</t>
  </si>
  <si>
    <t>70% von Gesamtausgaben</t>
  </si>
  <si>
    <t>So klappt es mit der Antragstellung!</t>
  </si>
  <si>
    <r>
      <rPr>
        <b/>
        <sz val="12"/>
        <color theme="1"/>
        <rFont val="Roboto"/>
      </rPr>
      <t>Vorschlag zur Bearbeitung:</t>
    </r>
    <r>
      <rPr>
        <sz val="12"/>
        <color theme="1"/>
        <rFont val="Roboto"/>
      </rPr>
      <t xml:space="preserve"> 
für jeden neuen Zuschussantrag sollte die Datei kopiert und entsprechend dem zu stellenden Antrag umbenannt und gespeichert werden. In dieser neu erstellten Datei im Eingabe-Formular die notwendigen Eintragungen  - soweit bereits möglich - vornehmen und abspeichern. Die Daten werden automatisch auf die übrigen Formulare übernommen.</t>
    </r>
  </si>
  <si>
    <t>Unterschrift Antragsteller</t>
  </si>
  <si>
    <t>Zuweisungsbescheid</t>
  </si>
  <si>
    <t>Zuweisungsbetrag</t>
  </si>
  <si>
    <t>Die Überweisung der Zuweisung soll auf folgende Bankverbindung erfolgen:</t>
  </si>
  <si>
    <t>Den Förderbedingungen entsprechend wird eine Zuweisung in Höhe von</t>
  </si>
  <si>
    <t>Auf den oben bezeichneten Antrag wird eine Zuweisung gewährt. Die Förderung ist zweckbestimmt für die oben genannte Maßnahme.</t>
  </si>
  <si>
    <t>Der Förderbedingungen entsprechend wird eine  Zuweisung in Höhe von</t>
  </si>
  <si>
    <t>Antrag</t>
  </si>
  <si>
    <t>Die relevanten Felder sind gelb hinterlegt.</t>
  </si>
  <si>
    <t>i)</t>
  </si>
  <si>
    <t xml:space="preserve">m) </t>
  </si>
  <si>
    <t>freiwillige Arbeitsleistung</t>
  </si>
  <si>
    <t>Ausgaben gesamt</t>
  </si>
  <si>
    <t>PLZ und Ort des Antragstellers:</t>
  </si>
  <si>
    <t>PLZ und Ort der Maßnahme:</t>
  </si>
  <si>
    <r>
      <t>Nur</t>
    </r>
    <r>
      <rPr>
        <sz val="12"/>
        <color theme="1"/>
        <rFont val="Roboto"/>
      </rPr>
      <t xml:space="preserve"> auf dem Blatt </t>
    </r>
    <r>
      <rPr>
        <b/>
        <sz val="12"/>
        <color theme="1"/>
        <rFont val="Roboto"/>
      </rPr>
      <t>"Antrag AEJ kurz"</t>
    </r>
    <r>
      <rPr>
        <sz val="12"/>
        <color theme="1"/>
        <rFont val="Roboto"/>
      </rPr>
      <t xml:space="preserve"> und der Teilnehmendenliste </t>
    </r>
    <r>
      <rPr>
        <b/>
        <sz val="12"/>
        <color theme="1"/>
        <rFont val="Roboto"/>
      </rPr>
      <t>"TN-Liste AEJ kurz"</t>
    </r>
    <r>
      <rPr>
        <sz val="12"/>
        <color theme="1"/>
        <rFont val="Roboto"/>
      </rPr>
      <t xml:space="preserve"> 
können am Rechner Eintragungen gemacht werden. </t>
    </r>
  </si>
  <si>
    <t>zur Teilnehmendenliste (Blatt "TN-Liste AEJ kurz"):</t>
  </si>
  <si>
    <r>
      <t xml:space="preserve">Dauer </t>
    </r>
    <r>
      <rPr>
        <sz val="8"/>
        <color theme="1"/>
        <rFont val="Roboto"/>
      </rPr>
      <t>(mind. 2)</t>
    </r>
  </si>
  <si>
    <r>
      <t xml:space="preserve">Soll-Zeitstunden </t>
    </r>
    <r>
      <rPr>
        <sz val="8"/>
        <color theme="1"/>
        <rFont val="Roboto"/>
      </rPr>
      <t>(mind. 3/Seminar)</t>
    </r>
  </si>
  <si>
    <t>Stunden</t>
  </si>
  <si>
    <t>1. Seminar</t>
  </si>
  <si>
    <t>2. Seminar</t>
  </si>
  <si>
    <t>3. Seminar</t>
  </si>
  <si>
    <t>4. Seminar</t>
  </si>
  <si>
    <t>5. Seminar</t>
  </si>
  <si>
    <t>6. Seminar</t>
  </si>
  <si>
    <t>7. Seminar</t>
  </si>
  <si>
    <t>8. Seminar</t>
  </si>
  <si>
    <t>Datum 2</t>
  </si>
  <si>
    <t>Datum 3</t>
  </si>
  <si>
    <t>Datum 4</t>
  </si>
  <si>
    <t>Datum 5</t>
  </si>
  <si>
    <t>Datum 6</t>
  </si>
  <si>
    <t>Datum 7</t>
  </si>
  <si>
    <t>Datum 8</t>
  </si>
  <si>
    <t>freiwillige Arbeitsleistungen (Stunden.)</t>
  </si>
  <si>
    <t>Kurzseminare und vergleichbare Veranstaltungen sind zuwendungsfähig, wenn:</t>
  </si>
  <si>
    <t>Auszug aus</t>
  </si>
  <si>
    <t>4.4</t>
  </si>
  <si>
    <t>4.4.1</t>
  </si>
  <si>
    <t>4.4.2</t>
  </si>
  <si>
    <t>4.4.3</t>
  </si>
  <si>
    <t>4.4.4</t>
  </si>
  <si>
    <t>4.4.5</t>
  </si>
  <si>
    <t>Regelung für Kurzseminare und vergleichbare Veranstaltungen Für Kurzseminare und vergleichbare Veranstaltungen zur AEJ gelten die vorstehenden Bestimmungen (z. B. Zweck und Gegenstand der Förderung, Zuwendungsempfänger, Zuwendungsvoraussetzungen und Bedingungen, sowie das Antragsverfahren) wie für Maßnahmen zur AEJ generell, es sei denn, im Folgenden wird dazu Abweichendes bestimmt:</t>
  </si>
  <si>
    <t>mindestens zwei Veranstaltungen mit einem Abstand von jeweils höchstens einem Monat durchgeführt werden,</t>
  </si>
  <si>
    <t>die einzelnen Teile der Veranstaltungsreihe in inhaltlichem und strukturellem Zusammenhang stehen,</t>
  </si>
  <si>
    <t>jede Veranstaltung mindestens drei Zeitstunden im Sinne des Zwecks und Gegenstands der Förderung umfasst (keine 2/3-Regelung wie in Nr. 4.3.2, keine Anrechnung von Reisezeiten) und</t>
  </si>
  <si>
    <t>es sich um eine Reihe von Veranstaltungen handelt, die sich an die gleichen Teilnehmenden wendet.</t>
  </si>
  <si>
    <t>Zuwendungsfähig sind nur die Ausgaben, die für die bei allen Veranstaltungen anwesenden Teilnehmenden anfallen.</t>
  </si>
  <si>
    <t>zum Antrag</t>
  </si>
  <si>
    <t>AEJ</t>
  </si>
  <si>
    <t>AEJ kurz</t>
  </si>
  <si>
    <t>JBM</t>
  </si>
  <si>
    <t>JBM gr.TNK</t>
  </si>
  <si>
    <t>Beginn (tt.mm.jj)</t>
  </si>
  <si>
    <t>Ende (tt.mm.jj)</t>
  </si>
  <si>
    <t>erstes. Seminar (tt.mm.jj)</t>
  </si>
  <si>
    <t>letztes Seminar (tt.mm.jj)</t>
  </si>
  <si>
    <t>Name</t>
  </si>
  <si>
    <t>geleistete Stunden</t>
  </si>
  <si>
    <t>Art der Arbeitsleistung (Stichworte)</t>
  </si>
  <si>
    <r>
      <t xml:space="preserve">Stundenzettel </t>
    </r>
    <r>
      <rPr>
        <sz val="11"/>
        <color theme="1"/>
        <rFont val="Roboto"/>
      </rPr>
      <t>(freiwillige Arbeitsleistungen)</t>
    </r>
  </si>
  <si>
    <t xml:space="preserve">Summe Stunden: </t>
  </si>
  <si>
    <t xml:space="preserve">Summe zuwendungsfähiger Betrag (9,60 € / Std.): </t>
  </si>
  <si>
    <r>
      <t>Alle anderen Felder sind gesperrt (das Blatt "</t>
    </r>
    <r>
      <rPr>
        <b/>
        <sz val="12"/>
        <color theme="1"/>
        <rFont val="Roboto"/>
      </rPr>
      <t>Auszahlungsbescheid AEJ kurz</t>
    </r>
    <r>
      <rPr>
        <sz val="12"/>
        <color theme="1"/>
        <rFont val="Roboto"/>
      </rPr>
      <t xml:space="preserve">" ganz). </t>
    </r>
  </si>
  <si>
    <r>
      <t>Die xlsx.-Formulare (</t>
    </r>
    <r>
      <rPr>
        <b/>
        <sz val="12"/>
        <color theme="1"/>
        <rFont val="Roboto"/>
      </rPr>
      <t>"TN-Liste AEJ kurz"</t>
    </r>
    <r>
      <rPr>
        <sz val="12"/>
        <color theme="1"/>
        <rFont val="Roboto"/>
      </rPr>
      <t xml:space="preserve"> und</t>
    </r>
    <r>
      <rPr>
        <b/>
        <sz val="12"/>
        <color theme="1"/>
        <rFont val="Roboto"/>
      </rPr>
      <t xml:space="preserve"> "Antrag AEJ kurz" </t>
    </r>
    <r>
      <rPr>
        <sz val="12"/>
        <color theme="1"/>
        <rFont val="Roboto"/>
      </rPr>
      <t xml:space="preserve">und bei Bedarf </t>
    </r>
    <r>
      <rPr>
        <b/>
        <sz val="12"/>
        <color theme="1"/>
        <rFont val="Roboto"/>
      </rPr>
      <t>"Stundenzettel"</t>
    </r>
    <r>
      <rPr>
        <sz val="12"/>
        <color theme="1"/>
        <rFont val="Roboto"/>
      </rPr>
      <t xml:space="preserve">) am Rechner ausfüllen - das Tabellenblatt </t>
    </r>
    <r>
      <rPr>
        <b/>
        <sz val="12"/>
        <color theme="1"/>
        <rFont val="Roboto"/>
      </rPr>
      <t>"FöRiLi kurz"</t>
    </r>
    <r>
      <rPr>
        <sz val="12"/>
        <color theme="1"/>
        <rFont val="Roboto"/>
      </rPr>
      <t xml:space="preserve"> (Auszug aus den Rahmenrichtlinien BJR) bietet Unterstützung - und</t>
    </r>
  </si>
  <si>
    <t>Beginn am (erstes Seminar):</t>
  </si>
  <si>
    <t>Ende am (letztes Seminar):</t>
  </si>
  <si>
    <t>80% unentgeltliche Sachleistung (Euro)</t>
  </si>
  <si>
    <t>bis unter 45 Jahre</t>
  </si>
  <si>
    <t>Stundenzettel zu o</t>
  </si>
  <si>
    <t>der tatsächliche zeitiche Ablauf</t>
  </si>
  <si>
    <t>Datenschutz</t>
  </si>
  <si>
    <t>(ohne "Haken" keine Förderung möglich)</t>
  </si>
  <si>
    <t>d</t>
  </si>
  <si>
    <t>Teilnehmer d</t>
  </si>
  <si>
    <t>div.</t>
  </si>
  <si>
    <t>ehrenamtl./pädagog. tätige Pers.</t>
  </si>
  <si>
    <t>haupt-/nebenberuflich tätige Pers.</t>
  </si>
  <si>
    <t>Teilnehmende gesamt m/w/d</t>
  </si>
  <si>
    <r>
      <t>-</t>
    </r>
    <r>
      <rPr>
        <sz val="12"/>
        <rFont val="Roboto"/>
      </rPr>
      <t xml:space="preserve"> Die Teilnehmendenliste muss nicht mehr von den Teilnehmenden/Referierenden/verantwortlichen Personen
   (A+B) unterschrieben werden!
 - Bei allen Teilnehmenden/Referierenden/verantwortlichen Personen </t>
    </r>
    <r>
      <rPr>
        <b/>
        <sz val="12"/>
        <rFont val="Roboto"/>
      </rPr>
      <t>(A+B)</t>
    </r>
    <r>
      <rPr>
        <sz val="12"/>
        <rFont val="Roboto"/>
      </rPr>
      <t xml:space="preserve"> muss eine Angabe zu 
    männlich/weiblich/divers (Kreuz) gemacht werden. 
 - bei den Teilnehmenden/Referierenden/verantwortlichen Personen</t>
    </r>
    <r>
      <rPr>
        <b/>
        <sz val="12"/>
        <rFont val="Roboto"/>
      </rPr>
      <t xml:space="preserve"> (A)</t>
    </r>
    <r>
      <rPr>
        <sz val="12"/>
        <rFont val="Roboto"/>
      </rPr>
      <t xml:space="preserve"> muss  das Alter als Zahl angegeben 
    werden; bei den Teilnehmenden </t>
    </r>
    <r>
      <rPr>
        <b/>
        <sz val="12"/>
        <rFont val="Roboto"/>
      </rPr>
      <t>(B)</t>
    </r>
    <r>
      <rPr>
        <sz val="12"/>
        <rFont val="Roboto"/>
      </rPr>
      <t xml:space="preserve"> muss das Alter nur noch innerhalb von Altersgruppen angegeben 
    werden (Kreuz). </t>
    </r>
  </si>
  <si>
    <r>
      <rPr>
        <b/>
        <sz val="11"/>
        <color theme="1"/>
        <rFont val="Roboto"/>
      </rPr>
      <t>EA</t>
    </r>
    <r>
      <rPr>
        <sz val="11"/>
        <color theme="1"/>
        <rFont val="Roboto"/>
      </rPr>
      <t xml:space="preserve"> (ehrenamtlich. MA), </t>
    </r>
    <r>
      <rPr>
        <b/>
        <sz val="11"/>
        <color theme="1"/>
        <rFont val="Roboto"/>
      </rPr>
      <t>HA</t>
    </r>
    <r>
      <rPr>
        <sz val="11"/>
        <color theme="1"/>
        <rFont val="Roboto"/>
      </rPr>
      <t xml:space="preserve"> (haupt-/nebenberuflicher MA), </t>
    </r>
    <r>
      <rPr>
        <b/>
        <sz val="11"/>
        <color theme="1"/>
        <rFont val="Roboto"/>
      </rPr>
      <t>HO</t>
    </r>
    <r>
      <rPr>
        <sz val="11"/>
        <color theme="1"/>
        <rFont val="Roboto"/>
      </rPr>
      <t xml:space="preserve"> (Honorarkraft), </t>
    </r>
    <r>
      <rPr>
        <b/>
        <sz val="11"/>
        <color theme="1"/>
        <rFont val="Roboto"/>
      </rPr>
      <t>PR</t>
    </r>
    <r>
      <rPr>
        <sz val="11"/>
        <color theme="1"/>
        <rFont val="Roboto"/>
      </rPr>
      <t xml:space="preserve"> (Praktikant:in), </t>
    </r>
    <r>
      <rPr>
        <b/>
        <sz val="11"/>
        <color theme="1"/>
        <rFont val="Roboto"/>
      </rPr>
      <t>SO</t>
    </r>
    <r>
      <rPr>
        <sz val="11"/>
        <color theme="1"/>
        <rFont val="Roboto"/>
      </rPr>
      <t xml:space="preserve"> (sonstige)</t>
    </r>
  </si>
  <si>
    <r>
      <t xml:space="preserve">Vor-/Zuname </t>
    </r>
    <r>
      <rPr>
        <sz val="8"/>
        <color theme="1"/>
        <rFont val="Roboto"/>
      </rPr>
      <t>Ansprechpartner:in</t>
    </r>
  </si>
  <si>
    <t>Praktikant:innen</t>
  </si>
  <si>
    <t xml:space="preserve">HINWEIS:
In Kenntnis der strafrechtlichen Bedeutung unvollständiger oder falscher Angaben wird versichert, dass die Einnahmen und Ausgaben nach den Rechnungsunterlagen im Zusammenhang mit dem geförderten Vorhaben angefallen sind, die nicht zuwendungsfähigen Beträge, Rückforderungen und Rückzahlungen abgesetzt wurden, die Zuwendung ausschließlich zur Erfüllung des im Zuweisungsbescheid näher bezeichneten Zuwendungszwecks verwendet wird, die im Zuweisungsbescheid einschließlich den dort enthaltenen Nebenbestimmungen genannten Bedingungen und Auflagen eingehalten werden. Dem/Der Unterzeichner:in ist bekannt, dass die Zuwendung im Falle ihrer zweckwidrigen Verwendung der Rückforderung und Verzinsung unterliegt. Es wird bestätigt, dass die in dem vorliegenden Antrag aufgeführten Ausgaben tatsächlich unmittelbar für diese Maßnahme entstanden, durch Belege nachgewiesen sind und keine höheren Einnahmen als die angegebenen erzielt wurden und zu erwarten sind.  
Der Bayerische Oberste Rechnungshof, das Bayerische Staatsministerium für Familie, Arbeit und Soziales, der Bayerische Jugendring und der Bezirksjugendring Oberfranken sind berechtigt, die Verwendung der Zuwendung an Ort und Stelle nachzuprüfen.
Die Belege werden fünf Jahre nach Durchführung der Maßnahme zum Zwecke einer möglichen Nachprüfung aufbewahrt.
</t>
  </si>
  <si>
    <t>die Datenschutzrichtlinien des Bezirksjugendrings Oberfranken habe ich zur Kenntnis genommen</t>
  </si>
  <si>
    <t>vom Bezirksjugendring Oberfranken auszufüllen:</t>
  </si>
  <si>
    <t>Förderung der Aus- und Fortbildung von ehrenamtlichen Jugendleiter:innen Kurzseminare und vergleichbare Veranstaltungen (AEJ kurz) aus Mitteln des Kinder- und Jugendprogramms der Bayerischen Staatsregierung</t>
  </si>
  <si>
    <t>Mitarbeiter:innen gesamt Σ</t>
  </si>
  <si>
    <r>
      <t>Das Antragsformular (</t>
    </r>
    <r>
      <rPr>
        <b/>
        <sz val="12"/>
        <color theme="1"/>
        <rFont val="Roboto"/>
      </rPr>
      <t>"Antrag AEJ kurz</t>
    </r>
    <r>
      <rPr>
        <sz val="12"/>
        <color theme="1"/>
        <rFont val="Roboto"/>
      </rPr>
      <t xml:space="preserve">") mit der Originalunterschrift zusätzlich per Post an den 
         </t>
    </r>
    <r>
      <rPr>
        <b/>
        <sz val="12"/>
        <color theme="1"/>
        <rFont val="Roboto"/>
      </rPr>
      <t>Bezirksjugendring Oberfranken 
         Opernstraße 5 
         95444 Bayreuth</t>
    </r>
    <r>
      <rPr>
        <sz val="12"/>
        <color theme="1"/>
        <rFont val="Roboto"/>
      </rPr>
      <t xml:space="preserve">
 schicken.</t>
    </r>
  </si>
  <si>
    <t>Rahmenrichtlinien zur Förderung der Aus- und Fortbildung von ehrenamtlichen Jugendleiter:innen (AEJ), von Jugendbildungsmaßnahmen (JBM) und von JBM mit größerem Teilnehmendenkreis (JBM gr. TNK) zur Umsetzung des Kinder- und Jugendprogramms der Bayerischen Staatsregierung</t>
  </si>
  <si>
    <t>Bearbeitungsnummer des 
Bezirksjugendrings Oberfranken:</t>
  </si>
  <si>
    <r>
      <t>spätestens acht Wochen nach Beendigung der Maßnahme, jedoch spätestens bis zum 30.11. zusammen mit dem Blatt "</t>
    </r>
    <r>
      <rPr>
        <b/>
        <sz val="12"/>
        <color theme="1"/>
        <rFont val="Roboto"/>
      </rPr>
      <t>Zuweisungsbescheid AEJ kurz"</t>
    </r>
    <r>
      <rPr>
        <sz val="12"/>
        <color theme="1"/>
        <rFont val="Roboto"/>
      </rPr>
      <t xml:space="preserve"> und allen weiteren Unterlagen (Einladung/Ausschreibung, Bericht, ggf. Stundenzettel) digital an</t>
    </r>
    <r>
      <rPr>
        <b/>
        <sz val="12"/>
        <color theme="4"/>
        <rFont val="Roboto"/>
      </rPr>
      <t xml:space="preserve"> info@bezirksjugendring-oberfranken.de</t>
    </r>
    <r>
      <rPr>
        <sz val="12"/>
        <color theme="1"/>
        <rFont val="Roboto"/>
      </rPr>
      <t xml:space="preserve"> senden.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</si>
</sst>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407]_-;\-* #,##0.00\ [$€-407]_-;_-* &quot;-&quot;??\ [$€-407]_-;_-@_-"/>
    <numFmt numFmtId="165" formatCode="0.0\ &quot;Std.&quot;"/>
    <numFmt numFmtId="166" formatCode="0.0"/>
    <numFmt numFmtId="167" formatCode="dd/mm/yy;@"/>
    <numFmt numFmtId="168" formatCode="0.00\ &quot;€/Std.&quot;"/>
    <numFmt numFmtId="169" formatCode="#,##0.00\ &quot;€&quot;"/>
    <numFmt numFmtId="170" formatCode="0;;;@"/>
  </numFmts>
  <fonts count="62">
    <font>
      <sz val="11"/>
      <color theme="1"/>
      <name val="Calibri"/>
      <family val="2"/>
      <scheme val="minor"/>
    </font>
    <font>
      <sz val="11"/>
      <color theme="1"/>
      <name val="Roboto Lt"/>
      <family val="2"/>
    </font>
    <font>
      <sz val="8"/>
      <color rgb="FF000000"/>
      <name val="Tahoma"/>
      <family val="2"/>
    </font>
    <font>
      <b/>
      <sz val="11"/>
      <color indexed="8"/>
      <name val="Roboto"/>
    </font>
    <font>
      <sz val="11"/>
      <color theme="1"/>
      <name val="Roboto"/>
    </font>
    <font>
      <sz val="11"/>
      <color indexed="8"/>
      <name val="Roboto"/>
    </font>
    <font>
      <b/>
      <sz val="9"/>
      <color theme="1"/>
      <name val="Roboto"/>
    </font>
    <font>
      <i/>
      <sz val="9"/>
      <color theme="1"/>
      <name val="Roboto"/>
    </font>
    <font>
      <sz val="9"/>
      <color theme="1"/>
      <name val="Roboto"/>
    </font>
    <font>
      <b/>
      <sz val="12"/>
      <color theme="1"/>
      <name val="Roboto"/>
    </font>
    <font>
      <sz val="12"/>
      <color theme="1"/>
      <name val="Roboto"/>
    </font>
    <font>
      <b/>
      <sz val="11"/>
      <color theme="1"/>
      <name val="Roboto"/>
    </font>
    <font>
      <b/>
      <sz val="14"/>
      <color theme="1"/>
      <name val="Roboto"/>
    </font>
    <font>
      <sz val="8"/>
      <color theme="1"/>
      <name val="Roboto"/>
    </font>
    <font>
      <sz val="11"/>
      <color theme="1" tint="0.34998626667073579"/>
      <name val="Roboto"/>
    </font>
    <font>
      <sz val="11"/>
      <color theme="4" tint="0.79998168889431442"/>
      <name val="Roboto"/>
    </font>
    <font>
      <sz val="10"/>
      <color theme="1"/>
      <name val="Roboto"/>
    </font>
    <font>
      <b/>
      <sz val="10"/>
      <name val="Roboto"/>
    </font>
    <font>
      <sz val="10"/>
      <name val="Roboto"/>
    </font>
    <font>
      <b/>
      <sz val="10"/>
      <color theme="1"/>
      <name val="Roboto"/>
    </font>
    <font>
      <sz val="10"/>
      <color theme="4" tint="0.79998168889431442"/>
      <name val="Roboto"/>
    </font>
    <font>
      <sz val="14"/>
      <color theme="1"/>
      <name val="Roboto"/>
    </font>
    <font>
      <b/>
      <sz val="11.5"/>
      <color theme="1"/>
      <name val="Roboto"/>
    </font>
    <font>
      <i/>
      <sz val="11"/>
      <color theme="1"/>
      <name val="Roboto"/>
    </font>
    <font>
      <i/>
      <sz val="10"/>
      <color theme="3" tint="0.39997558519241921"/>
      <name val="Roboto"/>
    </font>
    <font>
      <i/>
      <sz val="10"/>
      <name val="Roboto"/>
    </font>
    <font>
      <i/>
      <sz val="10"/>
      <color theme="1"/>
      <name val="Roboto"/>
    </font>
    <font>
      <sz val="7"/>
      <color theme="1"/>
      <name val="Roboto"/>
    </font>
    <font>
      <sz val="11"/>
      <color theme="1"/>
      <name val="Calibri"/>
      <family val="2"/>
      <scheme val="minor"/>
    </font>
    <font>
      <sz val="11"/>
      <color theme="1"/>
      <name val="Arial"/>
      <family val="2"/>
    </font>
    <font>
      <b/>
      <sz val="8"/>
      <color indexed="81"/>
      <name val="Roboto"/>
    </font>
    <font>
      <sz val="8"/>
      <color indexed="81"/>
      <name val="Roboto"/>
    </font>
    <font>
      <sz val="10"/>
      <color theme="1"/>
      <name val="Calibri"/>
      <family val="2"/>
      <scheme val="minor"/>
    </font>
    <font>
      <b/>
      <sz val="11"/>
      <color theme="1" tint="0.34998626667073579"/>
      <name val="Roboto"/>
    </font>
    <font>
      <sz val="12"/>
      <color theme="1"/>
      <name val="Calibri"/>
      <family val="2"/>
      <scheme val="minor"/>
    </font>
    <font>
      <b/>
      <sz val="12"/>
      <color theme="1"/>
      <name val="Calibri"/>
      <family val="2"/>
      <scheme val="minor"/>
    </font>
    <font>
      <sz val="11"/>
      <color rgb="FFFFFF99"/>
      <name val="Roboto"/>
    </font>
    <font>
      <sz val="11"/>
      <color rgb="FFFF0000"/>
      <name val="Roboto"/>
    </font>
    <font>
      <b/>
      <i/>
      <u val="double"/>
      <sz val="10"/>
      <color theme="1"/>
      <name val="Roboto"/>
    </font>
    <font>
      <sz val="11"/>
      <name val="Roboto"/>
    </font>
    <font>
      <b/>
      <sz val="10"/>
      <color rgb="FFFF0000"/>
      <name val="Roboto"/>
    </font>
    <font>
      <i/>
      <sz val="10"/>
      <color rgb="FFFF0000"/>
      <name val="Roboto"/>
    </font>
    <font>
      <i/>
      <sz val="11"/>
      <name val="Roboto"/>
    </font>
    <font>
      <b/>
      <sz val="16"/>
      <color theme="1"/>
      <name val="Roboto"/>
    </font>
    <font>
      <sz val="16"/>
      <color theme="1"/>
      <name val="Roboto"/>
    </font>
    <font>
      <b/>
      <sz val="12"/>
      <color rgb="FFFF0000"/>
      <name val="Roboto"/>
    </font>
    <font>
      <b/>
      <u/>
      <sz val="12"/>
      <color theme="1"/>
      <name val="Roboto"/>
    </font>
    <font>
      <b/>
      <sz val="12"/>
      <name val="Roboto"/>
    </font>
    <font>
      <sz val="12"/>
      <name val="Roboto"/>
    </font>
    <font>
      <b/>
      <i/>
      <sz val="11"/>
      <color theme="1"/>
      <name val="Roboto"/>
    </font>
    <font>
      <i/>
      <sz val="13"/>
      <color theme="1"/>
      <name val="Roboto"/>
    </font>
    <font>
      <i/>
      <sz val="12"/>
      <color theme="1"/>
      <name val="Roboto"/>
    </font>
    <font>
      <sz val="26"/>
      <color theme="1"/>
      <name val="Roboto"/>
    </font>
    <font>
      <sz val="18"/>
      <color theme="1"/>
      <name val="Roboto"/>
    </font>
    <font>
      <sz val="9"/>
      <color indexed="81"/>
      <name val="Roboto"/>
    </font>
    <font>
      <b/>
      <sz val="13"/>
      <color theme="1"/>
      <name val="Roboto"/>
    </font>
    <font>
      <sz val="20"/>
      <color theme="1"/>
      <name val="Roboto"/>
    </font>
    <font>
      <b/>
      <sz val="12"/>
      <color theme="4"/>
      <name val="Roboto"/>
    </font>
    <font>
      <u/>
      <sz val="11"/>
      <color theme="10"/>
      <name val="Calibri"/>
      <family val="2"/>
      <scheme val="minor"/>
    </font>
    <font>
      <sz val="10"/>
      <color theme="0"/>
      <name val="Roboto"/>
    </font>
    <font>
      <sz val="10"/>
      <color rgb="FFFF0000"/>
      <name val="Roboto"/>
    </font>
    <font>
      <b/>
      <u/>
      <sz val="12"/>
      <color theme="1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tted">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tted">
        <color indexed="64"/>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style="hair">
        <color indexed="64"/>
      </left>
      <right style="medium">
        <color auto="1"/>
      </right>
      <top/>
      <bottom/>
      <diagonal/>
    </border>
  </borders>
  <cellStyleXfs count="9">
    <xf numFmtId="0" fontId="0" fillId="0" borderId="0">
      <protection locked="0"/>
    </xf>
    <xf numFmtId="0" fontId="1" fillId="0" borderId="0"/>
    <xf numFmtId="9" fontId="28" fillId="0" borderId="0" applyFont="0" applyFill="0" applyBorder="0" applyAlignment="0" applyProtection="0"/>
    <xf numFmtId="0" fontId="28" fillId="0" borderId="0">
      <protection locked="0"/>
    </xf>
    <xf numFmtId="0" fontId="29" fillId="0" borderId="0"/>
    <xf numFmtId="0" fontId="29" fillId="0" borderId="0"/>
    <xf numFmtId="0" fontId="29" fillId="0" borderId="0"/>
    <xf numFmtId="0" fontId="29" fillId="0" borderId="0"/>
    <xf numFmtId="0" fontId="58" fillId="0" borderId="0" applyNumberFormat="0" applyFill="0" applyBorder="0" applyAlignment="0" applyProtection="0">
      <protection locked="0"/>
    </xf>
  </cellStyleXfs>
  <cellXfs count="579">
    <xf numFmtId="0" fontId="0" fillId="0" borderId="0" xfId="0">
      <protection locked="0"/>
    </xf>
    <xf numFmtId="0" fontId="9" fillId="4" borderId="0" xfId="0" applyFont="1" applyFill="1" applyProtection="1"/>
    <xf numFmtId="0" fontId="4" fillId="4" borderId="0" xfId="0" applyFont="1" applyFill="1" applyProtection="1"/>
    <xf numFmtId="0" fontId="10" fillId="4" borderId="0" xfId="0" applyFont="1" applyFill="1" applyProtection="1"/>
    <xf numFmtId="0" fontId="4" fillId="4" borderId="0" xfId="0" applyFont="1" applyFill="1" applyAlignment="1" applyProtection="1">
      <alignment vertical="center"/>
    </xf>
    <xf numFmtId="0" fontId="9" fillId="4" borderId="0" xfId="0" applyFont="1" applyFill="1" applyAlignment="1" applyProtection="1">
      <alignment vertical="center"/>
    </xf>
    <xf numFmtId="0" fontId="9" fillId="4" borderId="0" xfId="0" applyFont="1" applyFill="1" applyAlignment="1" applyProtection="1">
      <alignment horizontal="center"/>
    </xf>
    <xf numFmtId="0" fontId="9" fillId="4" borderId="10"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4" fillId="4" borderId="0" xfId="0" applyFont="1" applyFill="1" applyAlignment="1" applyProtection="1">
      <alignment horizontal="left" vertical="center"/>
    </xf>
    <xf numFmtId="0" fontId="4" fillId="4" borderId="0" xfId="0" applyFont="1" applyFill="1" applyAlignment="1" applyProtection="1">
      <alignment horizontal="center" vertical="center"/>
    </xf>
    <xf numFmtId="0" fontId="4" fillId="4" borderId="10" xfId="0" applyFont="1" applyFill="1" applyBorder="1" applyAlignment="1" applyProtection="1">
      <alignment horizontal="center" vertical="center"/>
    </xf>
    <xf numFmtId="0" fontId="4" fillId="4" borderId="0" xfId="0" applyFont="1" applyFill="1" applyAlignment="1" applyProtection="1">
      <alignment horizontal="left"/>
    </xf>
    <xf numFmtId="0" fontId="11" fillId="4" borderId="10" xfId="0" applyFont="1" applyFill="1" applyBorder="1" applyAlignment="1" applyProtection="1">
      <alignment horizontal="center" vertical="center"/>
    </xf>
    <xf numFmtId="0" fontId="11" fillId="4" borderId="10" xfId="0" applyFont="1" applyFill="1" applyBorder="1" applyAlignment="1" applyProtection="1">
      <alignment horizontal="center" vertical="center" wrapText="1"/>
    </xf>
    <xf numFmtId="0" fontId="4" fillId="4" borderId="0" xfId="0" applyFont="1" applyFill="1" applyAlignment="1" applyProtection="1">
      <alignment horizontal="center"/>
    </xf>
    <xf numFmtId="0" fontId="11" fillId="4" borderId="6" xfId="0" applyFont="1" applyFill="1" applyBorder="1" applyAlignment="1" applyProtection="1">
      <alignment horizontal="center" vertical="center"/>
    </xf>
    <xf numFmtId="0" fontId="10" fillId="4" borderId="10" xfId="0" applyFont="1" applyFill="1" applyBorder="1" applyAlignment="1" applyProtection="1">
      <alignment horizontal="center" vertical="center" wrapText="1"/>
    </xf>
    <xf numFmtId="0" fontId="9" fillId="4" borderId="0" xfId="0" applyFont="1" applyFill="1" applyAlignment="1" applyProtection="1">
      <alignment horizontal="right"/>
    </xf>
    <xf numFmtId="0" fontId="4" fillId="4" borderId="0" xfId="0" applyFont="1" applyFill="1" applyAlignment="1">
      <alignment vertical="center"/>
      <protection locked="0"/>
    </xf>
    <xf numFmtId="0" fontId="4" fillId="5" borderId="10" xfId="0" applyFont="1" applyFill="1" applyBorder="1" applyAlignment="1">
      <alignment vertical="center" wrapText="1"/>
      <protection locked="0"/>
    </xf>
    <xf numFmtId="0" fontId="4" fillId="5" borderId="3" xfId="0" applyFont="1" applyFill="1" applyBorder="1" applyAlignment="1">
      <alignment horizontal="center" vertical="center" wrapText="1"/>
      <protection locked="0"/>
    </xf>
    <xf numFmtId="0" fontId="4" fillId="5" borderId="10" xfId="0" applyFont="1" applyFill="1" applyBorder="1" applyAlignment="1">
      <alignment horizontal="center" vertical="center" wrapText="1"/>
      <protection locked="0"/>
    </xf>
    <xf numFmtId="0" fontId="4" fillId="5" borderId="10" xfId="0" applyFont="1" applyFill="1" applyBorder="1" applyAlignment="1">
      <alignment horizontal="center" vertical="center"/>
      <protection locked="0"/>
    </xf>
    <xf numFmtId="0" fontId="4" fillId="4" borderId="0" xfId="0" applyFont="1" applyFill="1">
      <protection locked="0"/>
    </xf>
    <xf numFmtId="0" fontId="4" fillId="4" borderId="0" xfId="0" applyFont="1" applyFill="1" applyAlignment="1">
      <alignment horizontal="center"/>
      <protection locked="0"/>
    </xf>
    <xf numFmtId="0" fontId="16" fillId="4" borderId="0" xfId="0" applyFont="1" applyFill="1" applyAlignment="1" applyProtection="1">
      <alignment horizontal="center"/>
    </xf>
    <xf numFmtId="0" fontId="16" fillId="4" borderId="0" xfId="0" applyFont="1" applyFill="1" applyProtection="1"/>
    <xf numFmtId="0" fontId="25" fillId="4" borderId="0" xfId="0" applyFont="1" applyFill="1" applyAlignment="1" applyProtection="1">
      <alignment horizontal="right"/>
    </xf>
    <xf numFmtId="0" fontId="4" fillId="4" borderId="17" xfId="0" applyFont="1" applyFill="1" applyBorder="1" applyAlignment="1" applyProtection="1">
      <alignment horizontal="left"/>
    </xf>
    <xf numFmtId="0" fontId="16" fillId="4" borderId="0" xfId="0" applyFont="1" applyFill="1" applyAlignment="1" applyProtection="1">
      <alignment horizontal="center" vertical="top"/>
    </xf>
    <xf numFmtId="0" fontId="16" fillId="4" borderId="0" xfId="0" applyFont="1" applyFill="1" applyAlignment="1" applyProtection="1">
      <alignment horizontal="right" vertical="top"/>
    </xf>
    <xf numFmtId="0" fontId="16" fillId="0" borderId="0" xfId="0" applyFont="1" applyAlignment="1" applyProtection="1">
      <alignment vertical="center" wrapText="1"/>
    </xf>
    <xf numFmtId="0" fontId="16" fillId="0" borderId="0" xfId="0" applyFont="1" applyAlignment="1" applyProtection="1">
      <alignment vertical="top" wrapText="1"/>
    </xf>
    <xf numFmtId="0" fontId="4" fillId="4" borderId="0" xfId="0" applyFont="1" applyFill="1" applyAlignment="1" applyProtection="1">
      <alignment vertical="top"/>
    </xf>
    <xf numFmtId="0" fontId="16" fillId="4" borderId="0" xfId="0" applyFont="1" applyFill="1" applyAlignment="1" applyProtection="1">
      <alignment horizontal="right" vertical="center"/>
    </xf>
    <xf numFmtId="0" fontId="16" fillId="4" borderId="0" xfId="0" applyFont="1" applyFill="1" applyAlignment="1" applyProtection="1">
      <alignment horizontal="center" vertical="center"/>
    </xf>
    <xf numFmtId="0" fontId="4" fillId="4" borderId="0" xfId="0" applyFont="1" applyFill="1" applyAlignment="1" applyProtection="1">
      <alignment horizontal="right" vertical="top"/>
    </xf>
    <xf numFmtId="0" fontId="19" fillId="4" borderId="0" xfId="0" applyFont="1" applyFill="1" applyAlignment="1" applyProtection="1">
      <alignment vertical="top"/>
    </xf>
    <xf numFmtId="0" fontId="21" fillId="4" borderId="0" xfId="0" applyFont="1" applyFill="1" applyAlignment="1" applyProtection="1">
      <alignment horizontal="center" vertical="center"/>
    </xf>
    <xf numFmtId="0" fontId="16" fillId="4" borderId="16" xfId="0" applyFont="1" applyFill="1" applyBorder="1" applyProtection="1"/>
    <xf numFmtId="0" fontId="16" fillId="5" borderId="12" xfId="0" applyFont="1" applyFill="1" applyBorder="1" applyAlignment="1" applyProtection="1">
      <alignment vertical="center"/>
    </xf>
    <xf numFmtId="0" fontId="16" fillId="5" borderId="0" xfId="0" applyFont="1" applyFill="1" applyProtection="1"/>
    <xf numFmtId="0" fontId="20" fillId="5" borderId="0" xfId="0" applyFont="1" applyFill="1" applyProtection="1"/>
    <xf numFmtId="0" fontId="16" fillId="5" borderId="8" xfId="0" applyFont="1" applyFill="1" applyBorder="1" applyAlignment="1" applyProtection="1">
      <alignment vertical="top"/>
    </xf>
    <xf numFmtId="0" fontId="16" fillId="5" borderId="2" xfId="0" applyFont="1" applyFill="1" applyBorder="1" applyAlignment="1" applyProtection="1">
      <alignment vertical="top"/>
    </xf>
    <xf numFmtId="0" fontId="20" fillId="5" borderId="2" xfId="0" applyFont="1" applyFill="1" applyBorder="1" applyAlignment="1" applyProtection="1">
      <alignment vertical="top"/>
    </xf>
    <xf numFmtId="0" fontId="20" fillId="5" borderId="9" xfId="0" applyFont="1" applyFill="1" applyBorder="1" applyAlignment="1" applyProtection="1">
      <alignment vertical="top"/>
    </xf>
    <xf numFmtId="0" fontId="16" fillId="5" borderId="4" xfId="0" applyFont="1" applyFill="1" applyBorder="1" applyProtection="1"/>
    <xf numFmtId="0" fontId="4" fillId="5" borderId="5" xfId="0" applyFont="1" applyFill="1" applyBorder="1" applyAlignment="1" applyProtection="1">
      <alignment horizontal="left"/>
    </xf>
    <xf numFmtId="0" fontId="15" fillId="5" borderId="5" xfId="0" applyFont="1" applyFill="1" applyBorder="1" applyAlignment="1" applyProtection="1">
      <alignment horizontal="left"/>
    </xf>
    <xf numFmtId="0" fontId="16" fillId="5" borderId="12" xfId="0" applyFont="1" applyFill="1" applyBorder="1" applyAlignment="1" applyProtection="1">
      <alignment vertical="top"/>
    </xf>
    <xf numFmtId="0" fontId="4" fillId="5" borderId="0" xfId="0" applyFont="1" applyFill="1" applyAlignment="1" applyProtection="1">
      <alignment vertical="center"/>
    </xf>
    <xf numFmtId="0" fontId="16" fillId="5" borderId="0" xfId="0" applyFont="1" applyFill="1" applyAlignment="1" applyProtection="1">
      <alignment vertical="center"/>
    </xf>
    <xf numFmtId="0" fontId="20" fillId="5" borderId="0" xfId="0" applyFont="1" applyFill="1" applyAlignment="1" applyProtection="1">
      <alignment vertical="center"/>
    </xf>
    <xf numFmtId="0" fontId="4" fillId="5" borderId="0" xfId="0" applyFont="1" applyFill="1" applyAlignment="1" applyProtection="1">
      <alignment vertical="top"/>
    </xf>
    <xf numFmtId="0" fontId="16" fillId="5" borderId="0" xfId="0" applyFont="1" applyFill="1" applyAlignment="1" applyProtection="1">
      <alignment vertical="top"/>
    </xf>
    <xf numFmtId="0" fontId="20" fillId="5" borderId="0" xfId="0" applyFont="1" applyFill="1" applyAlignment="1" applyProtection="1">
      <alignment vertical="top"/>
    </xf>
    <xf numFmtId="0" fontId="4" fillId="5" borderId="2" xfId="0" applyFont="1" applyFill="1" applyBorder="1" applyAlignment="1" applyProtection="1">
      <alignment vertical="top"/>
    </xf>
    <xf numFmtId="0" fontId="20" fillId="5" borderId="13" xfId="0" applyFont="1" applyFill="1" applyBorder="1" applyAlignment="1">
      <alignment vertical="top"/>
      <protection locked="0"/>
    </xf>
    <xf numFmtId="0" fontId="34" fillId="0" borderId="0" xfId="6" applyFont="1"/>
    <xf numFmtId="0" fontId="34" fillId="3" borderId="1" xfId="6" applyFont="1" applyFill="1" applyBorder="1" applyAlignment="1">
      <alignment horizontal="center" vertical="center"/>
    </xf>
    <xf numFmtId="0" fontId="35" fillId="0" borderId="1" xfId="6" applyFont="1" applyBorder="1" applyAlignment="1">
      <alignment horizontal="center" vertical="center"/>
    </xf>
    <xf numFmtId="0" fontId="34" fillId="0" borderId="0" xfId="6" applyFont="1" applyAlignment="1">
      <alignment vertical="center"/>
    </xf>
    <xf numFmtId="0" fontId="34" fillId="0" borderId="0" xfId="6" applyFont="1" applyAlignment="1">
      <alignment horizontal="center" vertical="center" wrapText="1"/>
    </xf>
    <xf numFmtId="0" fontId="34" fillId="0" borderId="0" xfId="6" applyFont="1" applyAlignment="1">
      <alignment horizontal="left"/>
    </xf>
    <xf numFmtId="0" fontId="34" fillId="0" borderId="0" xfId="6" applyFont="1" applyAlignment="1">
      <alignment horizontal="center"/>
    </xf>
    <xf numFmtId="0" fontId="34" fillId="7" borderId="1" xfId="6" applyFont="1" applyFill="1" applyBorder="1" applyAlignment="1">
      <alignment horizontal="center" vertical="center"/>
    </xf>
    <xf numFmtId="0" fontId="34" fillId="8" borderId="1" xfId="6" applyFont="1" applyFill="1" applyBorder="1" applyAlignment="1">
      <alignment horizontal="center" vertical="center"/>
    </xf>
    <xf numFmtId="0" fontId="34" fillId="0" borderId="1" xfId="6" applyFont="1" applyBorder="1" applyAlignment="1">
      <alignment horizontal="center" vertical="center"/>
    </xf>
    <xf numFmtId="0" fontId="32" fillId="6" borderId="27" xfId="6" applyFont="1" applyFill="1" applyBorder="1" applyAlignment="1">
      <alignment horizontal="center" vertical="center"/>
    </xf>
    <xf numFmtId="0" fontId="34" fillId="0" borderId="28" xfId="6" applyFont="1" applyBorder="1" applyAlignment="1">
      <alignment horizontal="center" vertical="center"/>
    </xf>
    <xf numFmtId="0" fontId="34" fillId="0" borderId="27" xfId="6" applyFont="1" applyBorder="1" applyAlignment="1">
      <alignment horizontal="center" vertical="center"/>
    </xf>
    <xf numFmtId="0" fontId="34" fillId="0" borderId="1" xfId="6" applyFont="1" applyBorder="1" applyAlignment="1">
      <alignment vertical="center"/>
    </xf>
    <xf numFmtId="0" fontId="34" fillId="3" borderId="29" xfId="6" applyFont="1" applyFill="1" applyBorder="1" applyAlignment="1">
      <alignment vertical="center"/>
    </xf>
    <xf numFmtId="0" fontId="34" fillId="3" borderId="29" xfId="6" applyFont="1" applyFill="1" applyBorder="1" applyAlignment="1">
      <alignment horizontal="center" vertical="center"/>
    </xf>
    <xf numFmtId="0" fontId="34" fillId="0" borderId="1" xfId="6" applyFont="1" applyBorder="1" applyAlignment="1">
      <alignment horizontal="center" vertical="center" wrapText="1"/>
    </xf>
    <xf numFmtId="0" fontId="32" fillId="6" borderId="28" xfId="6" applyFont="1" applyFill="1" applyBorder="1" applyAlignment="1">
      <alignment horizontal="center" vertical="center"/>
    </xf>
    <xf numFmtId="0" fontId="11" fillId="4" borderId="10" xfId="0" applyFont="1" applyFill="1" applyBorder="1" applyAlignment="1" applyProtection="1">
      <alignment vertical="center"/>
    </xf>
    <xf numFmtId="0" fontId="34" fillId="0" borderId="26" xfId="6" applyFont="1" applyBorder="1" applyAlignment="1">
      <alignment horizontal="left" vertical="center"/>
    </xf>
    <xf numFmtId="0" fontId="34" fillId="0" borderId="31" xfId="6" applyFont="1" applyBorder="1" applyAlignment="1">
      <alignment horizontal="left" vertical="center"/>
    </xf>
    <xf numFmtId="0" fontId="34" fillId="0" borderId="27" xfId="6" applyFont="1" applyBorder="1" applyAlignment="1">
      <alignment horizontal="left" vertical="center"/>
    </xf>
    <xf numFmtId="0" fontId="32" fillId="6" borderId="32" xfId="6" applyFont="1" applyFill="1" applyBorder="1" applyAlignment="1">
      <alignment horizontal="left" vertical="center"/>
    </xf>
    <xf numFmtId="0" fontId="32" fillId="6" borderId="33" xfId="6" applyFont="1" applyFill="1" applyBorder="1" applyAlignment="1">
      <alignment horizontal="left" vertical="center"/>
    </xf>
    <xf numFmtId="0" fontId="16" fillId="4" borderId="0" xfId="0" applyFont="1" applyFill="1" applyAlignment="1" applyProtection="1">
      <alignment horizontal="left" vertical="center"/>
    </xf>
    <xf numFmtId="0" fontId="16" fillId="4" borderId="0" xfId="0" applyFont="1" applyFill="1" applyAlignment="1" applyProtection="1">
      <alignment vertical="center"/>
    </xf>
    <xf numFmtId="0" fontId="22" fillId="4" borderId="0" xfId="0" applyFont="1" applyFill="1" applyAlignment="1" applyProtection="1">
      <alignment horizontal="right" vertical="center"/>
    </xf>
    <xf numFmtId="0" fontId="16" fillId="4" borderId="10" xfId="0" applyFont="1" applyFill="1" applyBorder="1" applyProtection="1"/>
    <xf numFmtId="164" fontId="26" fillId="0" borderId="0" xfId="0" applyNumberFormat="1" applyFont="1" applyAlignment="1" applyProtection="1">
      <alignment horizontal="center"/>
    </xf>
    <xf numFmtId="164" fontId="26" fillId="0" borderId="13" xfId="0" applyNumberFormat="1" applyFont="1" applyBorder="1" applyAlignment="1" applyProtection="1">
      <alignment horizontal="center"/>
    </xf>
    <xf numFmtId="0" fontId="4" fillId="4" borderId="0" xfId="3" applyFont="1" applyFill="1" applyProtection="1"/>
    <xf numFmtId="0" fontId="4" fillId="4" borderId="0" xfId="3" applyFont="1" applyFill="1" applyAlignment="1" applyProtection="1">
      <alignment horizontal="left"/>
    </xf>
    <xf numFmtId="167" fontId="4" fillId="4" borderId="0" xfId="3" applyNumberFormat="1" applyFont="1" applyFill="1" applyProtection="1"/>
    <xf numFmtId="0" fontId="36" fillId="4" borderId="0" xfId="3" applyFont="1" applyFill="1" applyProtection="1"/>
    <xf numFmtId="0" fontId="36" fillId="4" borderId="0" xfId="3" applyFont="1" applyFill="1">
      <protection locked="0"/>
    </xf>
    <xf numFmtId="0" fontId="16" fillId="4" borderId="0" xfId="3" applyFont="1" applyFill="1" applyAlignment="1" applyProtection="1">
      <alignment horizontal="left"/>
    </xf>
    <xf numFmtId="0" fontId="16" fillId="4" borderId="0" xfId="3" applyFont="1" applyFill="1" applyProtection="1"/>
    <xf numFmtId="0" fontId="16" fillId="4" borderId="10" xfId="3" applyFont="1" applyFill="1" applyBorder="1" applyProtection="1"/>
    <xf numFmtId="0" fontId="16" fillId="4" borderId="6" xfId="3" applyFont="1" applyFill="1" applyBorder="1" applyProtection="1"/>
    <xf numFmtId="0" fontId="37" fillId="4" borderId="0" xfId="3" applyFont="1" applyFill="1" applyProtection="1"/>
    <xf numFmtId="0" fontId="37" fillId="4" borderId="0" xfId="3" quotePrefix="1" applyFont="1" applyFill="1" applyProtection="1"/>
    <xf numFmtId="0" fontId="4" fillId="4" borderId="5" xfId="3" applyFont="1" applyFill="1" applyBorder="1" applyProtection="1"/>
    <xf numFmtId="0" fontId="17" fillId="4" borderId="0" xfId="3" applyFont="1" applyFill="1" applyProtection="1"/>
    <xf numFmtId="0" fontId="17" fillId="4" borderId="0" xfId="3" applyFont="1" applyFill="1" applyAlignment="1" applyProtection="1">
      <alignment horizontal="right"/>
    </xf>
    <xf numFmtId="0" fontId="38" fillId="4" borderId="0" xfId="3" applyFont="1" applyFill="1" applyProtection="1"/>
    <xf numFmtId="0" fontId="16" fillId="4" borderId="0" xfId="3" applyFont="1" applyFill="1" applyAlignment="1" applyProtection="1">
      <alignment horizontal="center"/>
    </xf>
    <xf numFmtId="0" fontId="16" fillId="4" borderId="0" xfId="3" applyFont="1" applyFill="1" applyAlignment="1" applyProtection="1">
      <alignment horizontal="left" vertical="center"/>
    </xf>
    <xf numFmtId="0" fontId="4" fillId="4" borderId="0" xfId="3" applyFont="1" applyFill="1" applyAlignment="1" applyProtection="1">
      <alignment vertical="center"/>
    </xf>
    <xf numFmtId="0" fontId="11" fillId="4" borderId="0" xfId="3" applyFont="1" applyFill="1" applyAlignment="1" applyProtection="1">
      <alignment horizontal="center" vertical="center"/>
    </xf>
    <xf numFmtId="0" fontId="26" fillId="4" borderId="20" xfId="3" applyFont="1" applyFill="1" applyBorder="1" applyAlignment="1" applyProtection="1">
      <alignment vertical="top" wrapText="1"/>
    </xf>
    <xf numFmtId="0" fontId="4" fillId="4" borderId="21" xfId="3" applyFont="1" applyFill="1" applyBorder="1" applyAlignment="1" applyProtection="1">
      <alignment horizontal="left"/>
    </xf>
    <xf numFmtId="0" fontId="4" fillId="4" borderId="22" xfId="3" applyFont="1" applyFill="1" applyBorder="1" applyProtection="1"/>
    <xf numFmtId="0" fontId="39" fillId="4" borderId="0" xfId="3" applyFont="1" applyFill="1" applyProtection="1"/>
    <xf numFmtId="0" fontId="11" fillId="4" borderId="0" xfId="3" applyFont="1" applyFill="1" applyProtection="1"/>
    <xf numFmtId="0" fontId="4" fillId="4" borderId="24" xfId="3" applyFont="1" applyFill="1" applyBorder="1" applyProtection="1"/>
    <xf numFmtId="0" fontId="4" fillId="4" borderId="25" xfId="3" applyFont="1" applyFill="1" applyBorder="1" applyProtection="1"/>
    <xf numFmtId="0" fontId="4" fillId="4" borderId="0" xfId="3" applyFont="1" applyFill="1" applyAlignment="1" applyProtection="1">
      <alignment horizontal="left" vertical="center"/>
    </xf>
    <xf numFmtId="0" fontId="4" fillId="4" borderId="0" xfId="0" applyFont="1" applyFill="1" applyAlignment="1" applyProtection="1">
      <alignment horizontal="right" vertical="center"/>
    </xf>
    <xf numFmtId="0" fontId="14" fillId="3" borderId="2" xfId="0" applyFont="1" applyFill="1" applyBorder="1" applyAlignment="1" applyProtection="1">
      <alignment horizontal="center" vertical="center"/>
    </xf>
    <xf numFmtId="0" fontId="17" fillId="4" borderId="0" xfId="0" applyFont="1" applyFill="1" applyAlignment="1" applyProtection="1">
      <alignment horizontal="right" vertical="center"/>
    </xf>
    <xf numFmtId="0" fontId="17" fillId="4" borderId="0" xfId="0" applyFont="1" applyFill="1" applyAlignment="1" applyProtection="1">
      <alignment horizontal="center" vertical="center"/>
    </xf>
    <xf numFmtId="0" fontId="16" fillId="4" borderId="5" xfId="0" applyFont="1" applyFill="1" applyBorder="1" applyAlignment="1" applyProtection="1">
      <alignment horizontal="left" vertical="center"/>
    </xf>
    <xf numFmtId="0" fontId="17" fillId="4" borderId="0" xfId="0" applyFont="1" applyFill="1" applyAlignment="1" applyProtection="1">
      <alignment vertical="center"/>
    </xf>
    <xf numFmtId="0" fontId="17" fillId="4" borderId="13" xfId="0" applyFont="1" applyFill="1" applyBorder="1" applyAlignment="1" applyProtection="1">
      <alignment horizontal="right" vertical="center"/>
    </xf>
    <xf numFmtId="0" fontId="24" fillId="4" borderId="0" xfId="0" applyFont="1" applyFill="1" applyAlignment="1" applyProtection="1">
      <alignment vertical="center"/>
    </xf>
    <xf numFmtId="0" fontId="25" fillId="4" borderId="0" xfId="0" applyFont="1" applyFill="1" applyAlignment="1" applyProtection="1">
      <alignment vertical="center"/>
    </xf>
    <xf numFmtId="0" fontId="23" fillId="4" borderId="0" xfId="0" applyFont="1" applyFill="1" applyAlignment="1" applyProtection="1">
      <alignment vertical="center"/>
    </xf>
    <xf numFmtId="0" fontId="25" fillId="4" borderId="0" xfId="0" applyFont="1" applyFill="1" applyAlignment="1" applyProtection="1">
      <alignment horizontal="right" vertical="center"/>
    </xf>
    <xf numFmtId="0" fontId="25" fillId="4" borderId="13" xfId="0" applyFont="1" applyFill="1" applyBorder="1" applyAlignment="1" applyProtection="1">
      <alignment horizontal="right" vertical="center"/>
    </xf>
    <xf numFmtId="0" fontId="19" fillId="4" borderId="0" xfId="0" applyFont="1" applyFill="1" applyAlignment="1" applyProtection="1">
      <alignment horizontal="right" vertical="center"/>
    </xf>
    <xf numFmtId="0" fontId="23" fillId="4" borderId="0" xfId="3" applyFont="1" applyFill="1" applyProtection="1"/>
    <xf numFmtId="0" fontId="4" fillId="0" borderId="4" xfId="3" applyFont="1" applyBorder="1" applyAlignment="1" applyProtection="1">
      <alignment horizontal="left" vertical="center"/>
    </xf>
    <xf numFmtId="0" fontId="40" fillId="4" borderId="0" xfId="3" applyFont="1" applyFill="1" applyProtection="1"/>
    <xf numFmtId="0" fontId="41" fillId="4" borderId="0" xfId="0" applyFont="1" applyFill="1" applyAlignment="1" applyProtection="1">
      <alignment horizontal="right"/>
    </xf>
    <xf numFmtId="0" fontId="41" fillId="4" borderId="13" xfId="0" applyFont="1" applyFill="1" applyBorder="1" applyAlignment="1" applyProtection="1">
      <alignment horizontal="right"/>
    </xf>
    <xf numFmtId="164" fontId="16" fillId="4" borderId="0" xfId="3" applyNumberFormat="1" applyFont="1" applyFill="1" applyAlignment="1" applyProtection="1">
      <alignment vertical="center"/>
    </xf>
    <xf numFmtId="0" fontId="42" fillId="4" borderId="0" xfId="0" applyFont="1" applyFill="1" applyAlignment="1" applyProtection="1">
      <alignment vertical="center"/>
    </xf>
    <xf numFmtId="0" fontId="26" fillId="4" borderId="18" xfId="3" applyFont="1" applyFill="1" applyBorder="1" applyAlignment="1" applyProtection="1">
      <alignment vertical="top" wrapText="1"/>
    </xf>
    <xf numFmtId="0" fontId="4" fillId="4" borderId="21" xfId="3" applyFont="1" applyFill="1" applyBorder="1" applyProtection="1"/>
    <xf numFmtId="0" fontId="16" fillId="4" borderId="21" xfId="3" applyFont="1" applyFill="1" applyBorder="1" applyAlignment="1" applyProtection="1">
      <alignment vertical="center" wrapText="1"/>
    </xf>
    <xf numFmtId="0" fontId="11" fillId="4" borderId="21" xfId="3" applyFont="1" applyFill="1" applyBorder="1" applyProtection="1"/>
    <xf numFmtId="0" fontId="4" fillId="4" borderId="23" xfId="3" applyFont="1" applyFill="1" applyBorder="1" applyProtection="1"/>
    <xf numFmtId="0" fontId="16" fillId="4" borderId="0" xfId="0" applyFont="1" applyFill="1" applyAlignment="1" applyProtection="1">
      <alignment horizontal="left" vertical="center" wrapText="1"/>
    </xf>
    <xf numFmtId="0" fontId="19" fillId="4" borderId="0" xfId="0" applyFont="1" applyFill="1" applyAlignment="1" applyProtection="1">
      <alignment horizontal="right" vertical="top"/>
    </xf>
    <xf numFmtId="0" fontId="11" fillId="4" borderId="0" xfId="0" applyFont="1" applyFill="1" applyAlignment="1" applyProtection="1">
      <alignment horizontal="right" vertical="center"/>
    </xf>
    <xf numFmtId="0" fontId="9" fillId="4" borderId="0" xfId="3" applyFont="1" applyFill="1" applyAlignment="1" applyProtection="1">
      <alignment horizontal="right"/>
    </xf>
    <xf numFmtId="0" fontId="11" fillId="0" borderId="0" xfId="0" applyFont="1" applyAlignment="1" applyProtection="1">
      <alignment vertical="center"/>
    </xf>
    <xf numFmtId="0" fontId="16" fillId="4" borderId="0" xfId="0" applyFont="1" applyFill="1" applyAlignment="1" applyProtection="1">
      <alignment vertical="center" wrapText="1"/>
    </xf>
    <xf numFmtId="0" fontId="4" fillId="4" borderId="35" xfId="0" applyFont="1" applyFill="1" applyBorder="1" applyProtection="1"/>
    <xf numFmtId="0" fontId="4" fillId="4" borderId="36" xfId="0" applyFont="1" applyFill="1" applyBorder="1" applyProtection="1"/>
    <xf numFmtId="0" fontId="4" fillId="4" borderId="37" xfId="0" applyFont="1" applyFill="1" applyBorder="1" applyProtection="1"/>
    <xf numFmtId="0" fontId="4" fillId="4" borderId="38" xfId="0" applyFont="1" applyFill="1" applyBorder="1" applyProtection="1"/>
    <xf numFmtId="0" fontId="4" fillId="4" borderId="39" xfId="0" applyFont="1" applyFill="1" applyBorder="1" applyProtection="1"/>
    <xf numFmtId="0" fontId="4" fillId="4" borderId="30" xfId="0" applyFont="1" applyFill="1" applyBorder="1" applyProtection="1"/>
    <xf numFmtId="0" fontId="4" fillId="4" borderId="40" xfId="0" applyFont="1" applyFill="1" applyBorder="1" applyProtection="1"/>
    <xf numFmtId="0" fontId="4" fillId="4" borderId="28" xfId="0" applyFont="1" applyFill="1" applyBorder="1" applyProtection="1"/>
    <xf numFmtId="0" fontId="4" fillId="4" borderId="18" xfId="0" applyFont="1" applyFill="1" applyBorder="1" applyProtection="1"/>
    <xf numFmtId="0" fontId="16" fillId="4" borderId="19" xfId="0" applyFont="1" applyFill="1" applyBorder="1" applyAlignment="1" applyProtection="1">
      <alignment horizontal="left" vertical="center"/>
    </xf>
    <xf numFmtId="0" fontId="16" fillId="4" borderId="19" xfId="0" applyFont="1" applyFill="1" applyBorder="1" applyAlignment="1" applyProtection="1">
      <alignment vertical="center"/>
    </xf>
    <xf numFmtId="0" fontId="4" fillId="4" borderId="19" xfId="0" applyFont="1" applyFill="1" applyBorder="1" applyAlignment="1" applyProtection="1">
      <alignment vertical="center"/>
    </xf>
    <xf numFmtId="0" fontId="4" fillId="4" borderId="19" xfId="0" applyFont="1" applyFill="1" applyBorder="1" applyProtection="1"/>
    <xf numFmtId="0" fontId="4" fillId="4" borderId="21" xfId="0" applyFont="1" applyFill="1" applyBorder="1" applyProtection="1"/>
    <xf numFmtId="0" fontId="16" fillId="4" borderId="22" xfId="0" applyFont="1" applyFill="1" applyBorder="1" applyAlignment="1" applyProtection="1">
      <alignment horizontal="center" vertical="center"/>
    </xf>
    <xf numFmtId="0" fontId="4" fillId="4" borderId="22" xfId="0" applyFont="1" applyFill="1" applyBorder="1" applyProtection="1"/>
    <xf numFmtId="0" fontId="16" fillId="4" borderId="21" xfId="0" applyFont="1" applyFill="1" applyBorder="1" applyAlignment="1" applyProtection="1">
      <alignment horizontal="left" vertical="center" wrapText="1"/>
    </xf>
    <xf numFmtId="0" fontId="19" fillId="4" borderId="22" xfId="0" applyFont="1" applyFill="1" applyBorder="1" applyAlignment="1" applyProtection="1">
      <alignment horizontal="right" vertical="top"/>
    </xf>
    <xf numFmtId="0" fontId="4" fillId="4" borderId="23" xfId="0" applyFont="1" applyFill="1" applyBorder="1" applyProtection="1"/>
    <xf numFmtId="0" fontId="4" fillId="4" borderId="24" xfId="0" applyFont="1" applyFill="1" applyBorder="1" applyProtection="1"/>
    <xf numFmtId="0" fontId="4" fillId="4" borderId="25" xfId="0" applyFont="1" applyFill="1" applyBorder="1" applyProtection="1"/>
    <xf numFmtId="0" fontId="19" fillId="4" borderId="22" xfId="0" applyFont="1" applyFill="1" applyBorder="1" applyAlignment="1" applyProtection="1">
      <alignment vertical="top"/>
    </xf>
    <xf numFmtId="0" fontId="16" fillId="4" borderId="44" xfId="0" applyFont="1" applyFill="1" applyBorder="1" applyAlignment="1" applyProtection="1">
      <alignment vertical="center"/>
    </xf>
    <xf numFmtId="0" fontId="43" fillId="0" borderId="0" xfId="0" applyFont="1" applyAlignment="1" applyProtection="1">
      <alignment horizontal="center" vertical="center"/>
    </xf>
    <xf numFmtId="0" fontId="44" fillId="0" borderId="0" xfId="0" applyFont="1" applyAlignment="1" applyProtection="1">
      <alignment horizontal="center"/>
    </xf>
    <xf numFmtId="0" fontId="9" fillId="0" borderId="0" xfId="0" applyFont="1" applyAlignment="1" applyProtection="1">
      <alignment horizontal="center" vertical="center" wrapText="1"/>
    </xf>
    <xf numFmtId="0" fontId="4" fillId="0" borderId="0" xfId="0" applyFont="1" applyAlignment="1" applyProtection="1">
      <alignment horizontal="center"/>
    </xf>
    <xf numFmtId="0" fontId="4" fillId="0" borderId="0" xfId="0" applyFont="1" applyAlignment="1" applyProtection="1">
      <alignment horizontal="center" vertical="center" wrapText="1"/>
    </xf>
    <xf numFmtId="0" fontId="9" fillId="0" borderId="0" xfId="0" applyFont="1" applyAlignment="1" applyProtection="1">
      <alignment horizontal="center" vertical="center"/>
    </xf>
    <xf numFmtId="0" fontId="12" fillId="0" borderId="0" xfId="0" applyFont="1" applyAlignment="1" applyProtection="1">
      <alignment horizontal="center" vertical="center"/>
    </xf>
    <xf numFmtId="0" fontId="10" fillId="0" borderId="0" xfId="0" applyFont="1" applyAlignment="1" applyProtection="1">
      <alignment vertical="top"/>
    </xf>
    <xf numFmtId="0" fontId="10" fillId="0" borderId="0" xfId="0" applyFont="1" applyAlignment="1" applyProtection="1">
      <alignment horizontal="center"/>
    </xf>
    <xf numFmtId="0" fontId="10" fillId="0" borderId="0" xfId="0" applyFont="1" applyAlignment="1" applyProtection="1">
      <alignment vertical="top" wrapText="1"/>
    </xf>
    <xf numFmtId="0" fontId="16" fillId="0" borderId="0" xfId="0" applyFont="1" applyAlignment="1" applyProtection="1">
      <alignment horizontal="left" vertical="top" wrapText="1"/>
    </xf>
    <xf numFmtId="0" fontId="16" fillId="0" borderId="0" xfId="0" applyFont="1" applyAlignment="1" applyProtection="1">
      <alignment horizontal="center" vertical="center" wrapText="1"/>
    </xf>
    <xf numFmtId="0" fontId="9" fillId="0" borderId="0" xfId="0" applyFont="1" applyAlignment="1" applyProtection="1">
      <alignment vertical="center" wrapText="1"/>
    </xf>
    <xf numFmtId="0" fontId="4" fillId="0" borderId="0" xfId="0" applyFont="1" applyAlignment="1" applyProtection="1">
      <alignment horizontal="left"/>
    </xf>
    <xf numFmtId="0" fontId="9" fillId="0" borderId="0" xfId="0" applyFont="1" applyAlignment="1" applyProtection="1">
      <alignment horizontal="left" vertical="center"/>
    </xf>
    <xf numFmtId="0" fontId="10" fillId="0" borderId="0" xfId="0" applyFont="1" applyAlignment="1" applyProtection="1">
      <alignment vertical="center" wrapText="1"/>
    </xf>
    <xf numFmtId="0" fontId="4" fillId="0" borderId="0" xfId="0" applyFont="1" applyAlignment="1" applyProtection="1">
      <alignment horizontal="center" vertical="center"/>
    </xf>
    <xf numFmtId="0" fontId="10" fillId="0" borderId="0" xfId="0" applyFont="1" applyAlignment="1" applyProtection="1">
      <alignment horizontal="center" wrapText="1"/>
    </xf>
    <xf numFmtId="0" fontId="10" fillId="0" borderId="0" xfId="0" applyFont="1" applyAlignment="1" applyProtection="1">
      <alignment horizontal="center" vertical="center" wrapText="1"/>
    </xf>
    <xf numFmtId="0" fontId="10" fillId="0" borderId="0" xfId="0" applyFont="1" applyAlignment="1" applyProtection="1">
      <alignment horizontal="left" vertical="center" wrapText="1"/>
    </xf>
    <xf numFmtId="0" fontId="4" fillId="0" borderId="0" xfId="0" applyFont="1" applyAlignment="1" applyProtection="1">
      <alignment horizontal="left" wrapText="1"/>
    </xf>
    <xf numFmtId="0" fontId="10" fillId="0" borderId="0" xfId="0" applyFont="1" applyAlignment="1" applyProtection="1">
      <alignment horizontal="left" vertical="center"/>
    </xf>
    <xf numFmtId="0" fontId="47" fillId="0" borderId="0" xfId="0" quotePrefix="1" applyFont="1" applyAlignment="1" applyProtection="1">
      <alignment horizontal="left" vertical="center" wrapText="1"/>
    </xf>
    <xf numFmtId="0" fontId="47" fillId="0" borderId="0" xfId="0" applyFont="1" applyAlignment="1" applyProtection="1">
      <alignment horizontal="left" vertical="center"/>
    </xf>
    <xf numFmtId="0" fontId="4" fillId="0" borderId="0" xfId="0" applyFont="1" applyAlignment="1" applyProtection="1">
      <alignment horizontal="center" wrapText="1"/>
    </xf>
    <xf numFmtId="0" fontId="10" fillId="0" borderId="0" xfId="0" applyFont="1" applyAlignment="1" applyProtection="1">
      <alignment vertical="center"/>
    </xf>
    <xf numFmtId="0" fontId="4" fillId="0" borderId="0" xfId="0" applyFont="1" applyProtection="1"/>
    <xf numFmtId="0" fontId="20" fillId="5" borderId="13" xfId="0" applyFont="1" applyFill="1" applyBorder="1" applyAlignment="1">
      <alignment vertical="center"/>
      <protection locked="0"/>
    </xf>
    <xf numFmtId="0" fontId="20" fillId="5" borderId="9" xfId="0" applyFont="1" applyFill="1" applyBorder="1" applyAlignment="1">
      <alignment vertical="top"/>
      <protection locked="0"/>
    </xf>
    <xf numFmtId="0" fontId="15" fillId="5" borderId="7" xfId="0" applyFont="1" applyFill="1" applyBorder="1" applyAlignment="1">
      <alignment horizontal="left"/>
      <protection locked="0"/>
    </xf>
    <xf numFmtId="0" fontId="3" fillId="0" borderId="0" xfId="0" applyFont="1" applyProtection="1"/>
    <xf numFmtId="0" fontId="5" fillId="0" borderId="0" xfId="0" applyFont="1" applyProtection="1"/>
    <xf numFmtId="0" fontId="6" fillId="0" borderId="1" xfId="0" applyFont="1" applyBorder="1" applyAlignment="1" applyProtection="1">
      <alignment vertical="center" wrapText="1"/>
    </xf>
    <xf numFmtId="0" fontId="7" fillId="0" borderId="1" xfId="0" applyFont="1" applyBorder="1" applyAlignment="1" applyProtection="1">
      <alignment vertical="center" wrapText="1"/>
    </xf>
    <xf numFmtId="0" fontId="8" fillId="0" borderId="1" xfId="0" applyFont="1" applyBorder="1" applyAlignment="1" applyProtection="1">
      <alignment vertical="center" wrapText="1"/>
    </xf>
    <xf numFmtId="49" fontId="4" fillId="0" borderId="1" xfId="0" applyNumberFormat="1" applyFont="1" applyBorder="1" applyAlignment="1" applyProtection="1">
      <alignment horizontal="center" vertical="center"/>
    </xf>
    <xf numFmtId="0" fontId="7" fillId="2" borderId="1" xfId="0" applyFont="1" applyFill="1" applyBorder="1" applyAlignment="1" applyProtection="1">
      <alignment vertical="center" wrapText="1"/>
    </xf>
    <xf numFmtId="0" fontId="8" fillId="2" borderId="1" xfId="0" applyFont="1" applyFill="1" applyBorder="1" applyAlignment="1" applyProtection="1">
      <alignment vertical="center" wrapText="1"/>
    </xf>
    <xf numFmtId="49" fontId="4" fillId="2" borderId="1" xfId="0" applyNumberFormat="1" applyFont="1" applyFill="1" applyBorder="1" applyAlignment="1" applyProtection="1">
      <alignment horizontal="center" vertical="center"/>
    </xf>
    <xf numFmtId="0" fontId="34" fillId="0" borderId="26" xfId="6" applyFont="1" applyBorder="1" applyAlignment="1">
      <alignment horizontal="right" vertical="center"/>
    </xf>
    <xf numFmtId="0" fontId="34" fillId="0" borderId="27" xfId="6" applyFont="1" applyBorder="1" applyAlignment="1">
      <alignment vertical="center"/>
    </xf>
    <xf numFmtId="0" fontId="4" fillId="5" borderId="5" xfId="0" applyFont="1" applyFill="1" applyBorder="1" applyAlignment="1">
      <alignment vertical="center"/>
      <protection locked="0"/>
    </xf>
    <xf numFmtId="0" fontId="15" fillId="5" borderId="5" xfId="0" applyFont="1" applyFill="1" applyBorder="1" applyAlignment="1">
      <alignment vertical="center"/>
      <protection locked="0"/>
    </xf>
    <xf numFmtId="0" fontId="15" fillId="5" borderId="7" xfId="0" applyFont="1" applyFill="1" applyBorder="1" applyAlignment="1">
      <alignment vertical="center"/>
      <protection locked="0"/>
    </xf>
    <xf numFmtId="0" fontId="4" fillId="5" borderId="2" xfId="0" applyFont="1" applyFill="1" applyBorder="1" applyAlignment="1">
      <alignment vertical="center"/>
      <protection locked="0"/>
    </xf>
    <xf numFmtId="0" fontId="15" fillId="5" borderId="2" xfId="0" applyFont="1" applyFill="1" applyBorder="1" applyAlignment="1">
      <alignment vertical="center"/>
      <protection locked="0"/>
    </xf>
    <xf numFmtId="0" fontId="15" fillId="5" borderId="9" xfId="0" applyFont="1" applyFill="1" applyBorder="1" applyAlignment="1">
      <alignment vertical="center"/>
      <protection locked="0"/>
    </xf>
    <xf numFmtId="0" fontId="16" fillId="4" borderId="2" xfId="3" applyFont="1" applyFill="1" applyBorder="1" applyAlignment="1" applyProtection="1">
      <alignment vertical="top"/>
    </xf>
    <xf numFmtId="0" fontId="16" fillId="4" borderId="34" xfId="3" applyFont="1" applyFill="1" applyBorder="1" applyAlignment="1" applyProtection="1">
      <alignment vertical="top"/>
    </xf>
    <xf numFmtId="0" fontId="11" fillId="4" borderId="6" xfId="0" applyFont="1" applyFill="1" applyBorder="1" applyAlignment="1" applyProtection="1">
      <alignment vertical="center"/>
    </xf>
    <xf numFmtId="0" fontId="9" fillId="0" borderId="0" xfId="0" applyFont="1" applyProtection="1"/>
    <xf numFmtId="167" fontId="18" fillId="5" borderId="10" xfId="4" applyNumberFormat="1" applyFont="1" applyFill="1" applyBorder="1" applyAlignment="1" applyProtection="1">
      <alignment horizontal="center" textRotation="90"/>
      <protection locked="0"/>
    </xf>
    <xf numFmtId="0" fontId="4" fillId="0" borderId="3" xfId="4" applyFont="1" applyBorder="1" applyAlignment="1">
      <alignment horizontal="center" textRotation="90"/>
    </xf>
    <xf numFmtId="0" fontId="16" fillId="0" borderId="11" xfId="4" applyFont="1" applyBorder="1" applyAlignment="1">
      <alignment horizontal="center" textRotation="90"/>
    </xf>
    <xf numFmtId="167" fontId="4" fillId="0" borderId="0" xfId="0" applyNumberFormat="1" applyFont="1" applyProtection="1"/>
    <xf numFmtId="170" fontId="4" fillId="0" borderId="3" xfId="0" applyNumberFormat="1" applyFont="1" applyBorder="1" applyAlignment="1" applyProtection="1">
      <alignment horizontal="center" vertical="center" wrapText="1"/>
    </xf>
    <xf numFmtId="0" fontId="21" fillId="0" borderId="0" xfId="0" applyFont="1" applyAlignment="1" applyProtection="1">
      <alignment vertical="center"/>
    </xf>
    <xf numFmtId="0" fontId="4" fillId="0" borderId="0" xfId="0" applyFont="1" applyAlignment="1" applyProtection="1">
      <alignment vertical="center"/>
    </xf>
    <xf numFmtId="0" fontId="4" fillId="0" borderId="0" xfId="0" applyFont="1" applyAlignment="1" applyProtection="1">
      <alignment vertical="top"/>
    </xf>
    <xf numFmtId="16" fontId="21" fillId="0" borderId="0" xfId="0" quotePrefix="1" applyNumberFormat="1" applyFont="1" applyAlignment="1" applyProtection="1">
      <alignment vertical="top" wrapText="1"/>
    </xf>
    <xf numFmtId="0" fontId="21" fillId="0" borderId="0" xfId="0" applyFont="1" applyAlignment="1" applyProtection="1">
      <alignment vertical="top" wrapText="1"/>
    </xf>
    <xf numFmtId="0" fontId="4" fillId="0" borderId="0" xfId="0" applyFont="1" applyAlignment="1" applyProtection="1">
      <alignment vertical="top" wrapText="1"/>
    </xf>
    <xf numFmtId="14" fontId="21" fillId="0" borderId="0" xfId="0" quotePrefix="1" applyNumberFormat="1" applyFont="1" applyAlignment="1" applyProtection="1">
      <alignment vertical="top" wrapText="1"/>
    </xf>
    <xf numFmtId="0" fontId="4" fillId="0" borderId="0" xfId="0" applyFont="1" applyAlignment="1" applyProtection="1">
      <alignment horizontal="right"/>
    </xf>
    <xf numFmtId="0" fontId="4" fillId="0" borderId="0" xfId="0" applyFont="1" applyAlignment="1" applyProtection="1">
      <alignment horizontal="right" vertical="center"/>
    </xf>
    <xf numFmtId="169" fontId="4" fillId="3" borderId="3" xfId="0" applyNumberFormat="1" applyFont="1" applyFill="1" applyBorder="1" applyAlignment="1" applyProtection="1">
      <alignment vertical="center"/>
    </xf>
    <xf numFmtId="0" fontId="11" fillId="0" borderId="3" xfId="0" applyFont="1" applyBorder="1" applyAlignment="1" applyProtection="1">
      <alignment horizontal="left" vertical="center"/>
    </xf>
    <xf numFmtId="0" fontId="56" fillId="0" borderId="0" xfId="0" applyFont="1" applyProtection="1"/>
    <xf numFmtId="0" fontId="4" fillId="0" borderId="16" xfId="0" applyFont="1" applyBorder="1" applyProtection="1"/>
    <xf numFmtId="0" fontId="4" fillId="3" borderId="3" xfId="0" applyFont="1" applyFill="1" applyBorder="1" applyAlignment="1" applyProtection="1">
      <alignment horizontal="center" vertical="center"/>
    </xf>
    <xf numFmtId="0" fontId="4" fillId="0" borderId="0" xfId="0" applyFont="1" applyAlignment="1" applyProtection="1">
      <alignment wrapText="1"/>
    </xf>
    <xf numFmtId="0" fontId="4" fillId="0" borderId="0" xfId="0" applyFont="1" applyAlignment="1" applyProtection="1">
      <alignment horizontal="right" vertical="top"/>
    </xf>
    <xf numFmtId="0" fontId="4" fillId="0" borderId="3" xfId="0" applyFont="1" applyBorder="1" applyAlignment="1">
      <alignment vertical="center"/>
      <protection locked="0"/>
    </xf>
    <xf numFmtId="0" fontId="4" fillId="0" borderId="1" xfId="0" applyFont="1" applyBorder="1" applyAlignment="1">
      <alignment horizontal="center" vertical="center"/>
      <protection locked="0"/>
    </xf>
    <xf numFmtId="0" fontId="4" fillId="0" borderId="3" xfId="0" applyFont="1" applyBorder="1" applyAlignment="1">
      <alignment horizontal="center" vertical="center"/>
      <protection locked="0"/>
    </xf>
    <xf numFmtId="0" fontId="16" fillId="4" borderId="10" xfId="0" applyFont="1" applyFill="1" applyBorder="1" applyAlignment="1" applyProtection="1">
      <alignment vertical="center"/>
    </xf>
    <xf numFmtId="0" fontId="16" fillId="4" borderId="6" xfId="0" applyFont="1" applyFill="1" applyBorder="1" applyAlignment="1" applyProtection="1">
      <alignment vertical="center"/>
    </xf>
    <xf numFmtId="0" fontId="4" fillId="4" borderId="0" xfId="0" applyFont="1" applyFill="1" applyAlignment="1" applyProtection="1">
      <alignment horizontal="center" vertical="top" wrapText="1"/>
    </xf>
    <xf numFmtId="0" fontId="4" fillId="4" borderId="0" xfId="0" applyFont="1" applyFill="1" applyAlignment="1" applyProtection="1">
      <alignment horizontal="left" vertical="top" wrapText="1"/>
    </xf>
    <xf numFmtId="0" fontId="4" fillId="4" borderId="0" xfId="0" applyFont="1" applyFill="1" applyAlignment="1" applyProtection="1">
      <alignment vertical="top" wrapText="1"/>
    </xf>
    <xf numFmtId="0" fontId="11" fillId="4" borderId="0" xfId="0" applyFont="1" applyFill="1" applyAlignment="1" applyProtection="1">
      <alignment vertical="center"/>
    </xf>
    <xf numFmtId="0" fontId="4" fillId="4" borderId="0" xfId="0" applyFont="1" applyFill="1" applyAlignment="1" applyProtection="1">
      <alignment vertical="center" wrapText="1"/>
    </xf>
    <xf numFmtId="0" fontId="59" fillId="0" borderId="0" xfId="0" applyFont="1" applyAlignment="1">
      <alignment vertical="top"/>
      <protection locked="0"/>
    </xf>
    <xf numFmtId="0" fontId="10" fillId="5" borderId="0" xfId="0" applyFont="1" applyFill="1" applyAlignment="1">
      <alignment horizontal="left" vertical="center"/>
      <protection locked="0"/>
    </xf>
    <xf numFmtId="0" fontId="10" fillId="5" borderId="0" xfId="0" applyFont="1" applyFill="1" applyAlignment="1">
      <alignment horizontal="left"/>
      <protection locked="0"/>
    </xf>
    <xf numFmtId="0" fontId="32" fillId="6" borderId="27" xfId="6" applyFont="1" applyFill="1" applyBorder="1" applyAlignment="1">
      <alignment horizontal="left" vertical="center"/>
    </xf>
    <xf numFmtId="0" fontId="32" fillId="6" borderId="31" xfId="6" applyFont="1" applyFill="1" applyBorder="1" applyAlignment="1">
      <alignment horizontal="center" vertical="center"/>
    </xf>
    <xf numFmtId="0" fontId="32" fillId="6" borderId="40" xfId="6" applyFont="1" applyFill="1" applyBorder="1" applyAlignment="1">
      <alignment horizontal="center" vertical="center"/>
    </xf>
    <xf numFmtId="0" fontId="17" fillId="3" borderId="10" xfId="0" applyFont="1" applyFill="1" applyBorder="1" applyAlignment="1" applyProtection="1">
      <alignment vertical="center"/>
    </xf>
    <xf numFmtId="0" fontId="17" fillId="3" borderId="6" xfId="0" applyFont="1" applyFill="1" applyBorder="1" applyAlignment="1" applyProtection="1">
      <alignment vertical="center"/>
    </xf>
    <xf numFmtId="0" fontId="17" fillId="3" borderId="11" xfId="0" applyFont="1" applyFill="1" applyBorder="1" applyAlignment="1" applyProtection="1">
      <alignment vertical="center"/>
    </xf>
    <xf numFmtId="0" fontId="60" fillId="4" borderId="0" xfId="0" applyFont="1" applyFill="1" applyAlignment="1" applyProtection="1">
      <alignment horizontal="center" vertical="center"/>
    </xf>
    <xf numFmtId="0" fontId="37" fillId="4" borderId="0" xfId="0" applyFont="1" applyFill="1" applyAlignment="1" applyProtection="1">
      <alignment vertical="center"/>
    </xf>
    <xf numFmtId="0" fontId="60" fillId="4" borderId="0" xfId="0" applyFont="1" applyFill="1" applyAlignment="1" applyProtection="1">
      <alignment vertical="center"/>
    </xf>
    <xf numFmtId="0" fontId="18" fillId="4" borderId="3" xfId="0" applyFont="1" applyFill="1" applyBorder="1" applyAlignment="1" applyProtection="1">
      <alignment vertical="center"/>
    </xf>
    <xf numFmtId="0" fontId="4" fillId="0" borderId="0" xfId="0" applyFont="1" applyAlignment="1">
      <alignment horizontal="center" vertical="center" wrapText="1"/>
      <protection locked="0"/>
    </xf>
    <xf numFmtId="170" fontId="4" fillId="0" borderId="0" xfId="0" applyNumberFormat="1" applyFont="1" applyAlignment="1" applyProtection="1">
      <alignment horizontal="center" vertical="center" wrapText="1"/>
    </xf>
    <xf numFmtId="0" fontId="4" fillId="0" borderId="0" xfId="0" applyFont="1" applyAlignment="1">
      <alignment vertical="center" wrapText="1"/>
      <protection locked="0"/>
    </xf>
    <xf numFmtId="0" fontId="4" fillId="0" borderId="0" xfId="0" applyFont="1" applyAlignment="1">
      <alignment horizontal="center" vertical="center"/>
      <protection locked="0"/>
    </xf>
    <xf numFmtId="0" fontId="4" fillId="0" borderId="0" xfId="0" applyFont="1" applyAlignment="1" applyProtection="1">
      <alignment horizontal="left" vertical="center"/>
    </xf>
    <xf numFmtId="0" fontId="17" fillId="3" borderId="10" xfId="3" applyFont="1" applyFill="1" applyBorder="1" applyProtection="1"/>
    <xf numFmtId="0" fontId="17" fillId="3" borderId="6" xfId="3" applyFont="1" applyFill="1" applyBorder="1" applyProtection="1"/>
    <xf numFmtId="0" fontId="17" fillId="3" borderId="11" xfId="3" applyFont="1" applyFill="1" applyBorder="1" applyProtection="1"/>
    <xf numFmtId="0" fontId="17" fillId="3" borderId="3" xfId="3" applyFont="1" applyFill="1" applyBorder="1" applyProtection="1"/>
    <xf numFmtId="0" fontId="10" fillId="0" borderId="0" xfId="0" applyFont="1" applyAlignment="1" applyProtection="1">
      <alignment horizontal="justify" vertical="center" wrapText="1"/>
    </xf>
    <xf numFmtId="0" fontId="47" fillId="0" borderId="0" xfId="0" quotePrefix="1" applyFont="1" applyAlignment="1" applyProtection="1">
      <alignment horizontal="left" vertical="center" wrapText="1"/>
    </xf>
    <xf numFmtId="0" fontId="47" fillId="0" borderId="0" xfId="0" applyFont="1" applyAlignment="1" applyProtection="1">
      <alignment horizontal="left" vertical="center"/>
    </xf>
    <xf numFmtId="0" fontId="10" fillId="0" borderId="0" xfId="0" applyFont="1" applyAlignment="1" applyProtection="1">
      <alignment horizontal="left" vertical="top" wrapText="1"/>
    </xf>
    <xf numFmtId="0" fontId="43" fillId="0" borderId="0" xfId="0" applyFont="1" applyAlignment="1" applyProtection="1">
      <alignment horizontal="center" vertical="center"/>
    </xf>
    <xf numFmtId="0" fontId="46" fillId="0" borderId="0" xfId="0" applyFont="1" applyAlignment="1" applyProtection="1">
      <alignment horizontal="left" vertical="center" wrapText="1"/>
    </xf>
    <xf numFmtId="0" fontId="9" fillId="0" borderId="0" xfId="0" applyFont="1" applyAlignment="1" applyProtection="1">
      <alignment horizontal="center" vertical="center" wrapText="1"/>
    </xf>
    <xf numFmtId="0" fontId="12" fillId="0" borderId="0" xfId="0" applyFont="1" applyAlignment="1" applyProtection="1">
      <alignment horizontal="center" vertical="center"/>
    </xf>
    <xf numFmtId="0" fontId="9" fillId="5" borderId="0" xfId="0" applyFont="1" applyFill="1" applyAlignment="1" applyProtection="1">
      <alignment horizontal="center" vertical="center"/>
    </xf>
    <xf numFmtId="0" fontId="45" fillId="0" borderId="0" xfId="0" applyFont="1" applyAlignment="1" applyProtection="1">
      <alignment horizontal="center"/>
    </xf>
    <xf numFmtId="0" fontId="10" fillId="0" borderId="0" xfId="0" applyFont="1" applyAlignment="1" applyProtection="1">
      <alignment horizontal="center" vertical="center" wrapText="1"/>
    </xf>
    <xf numFmtId="0" fontId="32" fillId="6" borderId="26" xfId="6" applyFont="1" applyFill="1" applyBorder="1" applyAlignment="1">
      <alignment horizontal="center" vertical="center"/>
    </xf>
    <xf numFmtId="0" fontId="32" fillId="6" borderId="27" xfId="6" applyFont="1" applyFill="1" applyBorder="1" applyAlignment="1">
      <alignment horizontal="center" vertical="center"/>
    </xf>
    <xf numFmtId="0" fontId="11" fillId="4" borderId="14"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34" fillId="3" borderId="1" xfId="6" applyFont="1" applyFill="1" applyBorder="1" applyAlignment="1">
      <alignment horizontal="center" vertical="center" wrapText="1"/>
    </xf>
    <xf numFmtId="0" fontId="4" fillId="5" borderId="3" xfId="0" applyFont="1" applyFill="1" applyBorder="1" applyAlignment="1">
      <alignment horizontal="center" vertical="center" wrapText="1"/>
      <protection locked="0"/>
    </xf>
    <xf numFmtId="0" fontId="4" fillId="5" borderId="10" xfId="0" applyFont="1" applyFill="1" applyBorder="1" applyAlignment="1">
      <alignment horizontal="center" vertical="center" wrapText="1"/>
      <protection locked="0"/>
    </xf>
    <xf numFmtId="0" fontId="4" fillId="5" borderId="6" xfId="0" applyFont="1" applyFill="1" applyBorder="1" applyAlignment="1">
      <alignment horizontal="center" vertical="center" wrapText="1"/>
      <protection locked="0"/>
    </xf>
    <xf numFmtId="0" fontId="4" fillId="0" borderId="0" xfId="0" applyFont="1" applyAlignment="1">
      <alignment horizontal="center" vertical="center" wrapText="1"/>
      <protection locked="0"/>
    </xf>
    <xf numFmtId="0" fontId="11" fillId="4" borderId="14" xfId="0" applyFont="1" applyFill="1" applyBorder="1" applyAlignment="1" applyProtection="1">
      <alignment horizontal="center" vertical="center"/>
    </xf>
    <xf numFmtId="0" fontId="11" fillId="4" borderId="15" xfId="0" applyFont="1" applyFill="1" applyBorder="1" applyAlignment="1" applyProtection="1">
      <alignment horizontal="center" vertical="center"/>
    </xf>
    <xf numFmtId="0" fontId="16" fillId="0" borderId="7" xfId="4" applyFont="1" applyBorder="1" applyAlignment="1">
      <alignment horizontal="center" textRotation="90"/>
    </xf>
    <xf numFmtId="0" fontId="16" fillId="0" borderId="9" xfId="4" applyFont="1" applyBorder="1" applyAlignment="1">
      <alignment horizontal="center" textRotation="90"/>
    </xf>
    <xf numFmtId="167" fontId="18" fillId="0" borderId="4" xfId="4" applyNumberFormat="1" applyFont="1" applyBorder="1" applyAlignment="1">
      <alignment horizontal="center" textRotation="90"/>
    </xf>
    <xf numFmtId="167" fontId="18" fillId="0" borderId="8" xfId="4" applyNumberFormat="1" applyFont="1" applyBorder="1" applyAlignment="1">
      <alignment horizontal="center" textRotation="90"/>
    </xf>
    <xf numFmtId="0" fontId="4" fillId="0" borderId="14" xfId="0" applyFont="1" applyBorder="1" applyAlignment="1" applyProtection="1">
      <alignment horizontal="center" textRotation="90"/>
    </xf>
    <xf numFmtId="0" fontId="4" fillId="0" borderId="15" xfId="0" applyFont="1" applyBorder="1" applyAlignment="1" applyProtection="1">
      <alignment horizontal="center" textRotation="90"/>
    </xf>
    <xf numFmtId="0" fontId="11" fillId="4" borderId="10"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4" fillId="5" borderId="11" xfId="0" applyFont="1" applyFill="1" applyBorder="1" applyAlignment="1">
      <alignment horizontal="center" vertical="center" wrapText="1"/>
      <protection locked="0"/>
    </xf>
    <xf numFmtId="0" fontId="4" fillId="4" borderId="0" xfId="0" applyFont="1" applyFill="1" applyAlignment="1" applyProtection="1">
      <alignment horizontal="left"/>
    </xf>
    <xf numFmtId="0" fontId="10" fillId="5" borderId="0" xfId="0" applyFont="1" applyFill="1" applyAlignment="1">
      <alignment horizontal="left" vertical="center"/>
      <protection locked="0"/>
    </xf>
    <xf numFmtId="0" fontId="10" fillId="5" borderId="0" xfId="0" applyFont="1" applyFill="1" applyAlignment="1">
      <alignment horizontal="left"/>
      <protection locked="0"/>
    </xf>
    <xf numFmtId="0" fontId="4" fillId="0" borderId="2" xfId="0" applyFont="1" applyBorder="1" applyAlignment="1">
      <alignment horizontal="center" vertical="center" wrapText="1"/>
      <protection locked="0"/>
    </xf>
    <xf numFmtId="0" fontId="13" fillId="4" borderId="2" xfId="0" applyFont="1" applyFill="1" applyBorder="1" applyAlignment="1" applyProtection="1">
      <alignment horizontal="center"/>
    </xf>
    <xf numFmtId="167" fontId="4" fillId="5" borderId="0" xfId="0" applyNumberFormat="1" applyFont="1" applyFill="1" applyAlignment="1">
      <alignment horizontal="center" vertical="center"/>
      <protection locked="0"/>
    </xf>
    <xf numFmtId="0" fontId="16" fillId="3" borderId="10" xfId="0" applyFont="1" applyFill="1" applyBorder="1" applyAlignment="1" applyProtection="1">
      <alignment horizontal="center" vertical="center"/>
    </xf>
    <xf numFmtId="0" fontId="16" fillId="3" borderId="11" xfId="0" applyFont="1" applyFill="1" applyBorder="1" applyAlignment="1" applyProtection="1">
      <alignment horizontal="center" vertical="center"/>
    </xf>
    <xf numFmtId="0" fontId="4" fillId="4" borderId="41" xfId="0" applyFont="1" applyFill="1" applyBorder="1" applyAlignment="1" applyProtection="1">
      <alignment horizontal="center" vertical="center"/>
    </xf>
    <xf numFmtId="0" fontId="4" fillId="4" borderId="42" xfId="0" applyFont="1" applyFill="1" applyBorder="1" applyAlignment="1" applyProtection="1">
      <alignment horizontal="center" vertical="center"/>
    </xf>
    <xf numFmtId="0" fontId="4" fillId="4" borderId="43" xfId="0" applyFont="1" applyFill="1" applyBorder="1" applyAlignment="1" applyProtection="1">
      <alignment horizontal="center" vertical="center"/>
    </xf>
    <xf numFmtId="0" fontId="4" fillId="4" borderId="10" xfId="0" quotePrefix="1" applyFont="1" applyFill="1" applyBorder="1" applyAlignment="1" applyProtection="1">
      <alignment horizontal="center" vertical="center"/>
    </xf>
    <xf numFmtId="0" fontId="4" fillId="4" borderId="6"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55" fillId="4" borderId="0" xfId="0" applyFont="1" applyFill="1" applyAlignment="1" applyProtection="1">
      <alignment horizontal="center" wrapText="1"/>
    </xf>
    <xf numFmtId="0" fontId="49" fillId="4" borderId="0" xfId="0" applyFont="1" applyFill="1" applyAlignment="1" applyProtection="1">
      <alignment horizontal="center"/>
    </xf>
    <xf numFmtId="0" fontId="13" fillId="4" borderId="0" xfId="0" applyFont="1" applyFill="1" applyAlignment="1" applyProtection="1">
      <alignment horizontal="right" vertical="center" textRotation="90"/>
    </xf>
    <xf numFmtId="0" fontId="4" fillId="3" borderId="10"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167" fontId="4" fillId="3" borderId="10" xfId="0" applyNumberFormat="1" applyFont="1" applyFill="1" applyBorder="1" applyAlignment="1" applyProtection="1">
      <alignment horizontal="center" vertical="center"/>
    </xf>
    <xf numFmtId="167" fontId="4" fillId="3" borderId="6" xfId="0" applyNumberFormat="1" applyFont="1" applyFill="1" applyBorder="1" applyAlignment="1" applyProtection="1">
      <alignment horizontal="center" vertical="center"/>
    </xf>
    <xf numFmtId="167" fontId="4" fillId="3" borderId="11" xfId="0" applyNumberFormat="1" applyFont="1" applyFill="1" applyBorder="1" applyAlignment="1" applyProtection="1">
      <alignment horizontal="center" vertical="center"/>
    </xf>
    <xf numFmtId="0" fontId="33" fillId="3" borderId="2" xfId="0" applyFont="1" applyFill="1" applyBorder="1" applyAlignment="1" applyProtection="1">
      <alignment horizontal="center" vertical="center"/>
    </xf>
    <xf numFmtId="166" fontId="33" fillId="3" borderId="2" xfId="0" applyNumberFormat="1" applyFont="1" applyFill="1" applyBorder="1" applyAlignment="1" applyProtection="1">
      <alignment horizontal="center" vertical="center"/>
    </xf>
    <xf numFmtId="0" fontId="4" fillId="3" borderId="10"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4" fillId="3" borderId="11" xfId="0" applyFont="1" applyFill="1" applyBorder="1" applyAlignment="1" applyProtection="1">
      <alignment horizontal="left" vertical="center"/>
    </xf>
    <xf numFmtId="0" fontId="8" fillId="5" borderId="10" xfId="0" applyFont="1" applyFill="1" applyBorder="1" applyAlignment="1">
      <alignment horizontal="left" vertical="center"/>
      <protection locked="0"/>
    </xf>
    <xf numFmtId="0" fontId="8" fillId="5" borderId="6" xfId="0" applyFont="1" applyFill="1" applyBorder="1" applyAlignment="1">
      <alignment horizontal="left" vertical="center"/>
      <protection locked="0"/>
    </xf>
    <xf numFmtId="0" fontId="8" fillId="5" borderId="11" xfId="0" applyFont="1" applyFill="1" applyBorder="1" applyAlignment="1">
      <alignment horizontal="left" vertical="center"/>
      <protection locked="0"/>
    </xf>
    <xf numFmtId="0" fontId="16" fillId="3" borderId="3" xfId="0" applyFont="1" applyFill="1" applyBorder="1" applyAlignment="1" applyProtection="1">
      <alignment horizontal="center" vertical="center"/>
    </xf>
    <xf numFmtId="0" fontId="17" fillId="3" borderId="4" xfId="0" applyFont="1" applyFill="1" applyBorder="1" applyAlignment="1" applyProtection="1">
      <alignment horizontal="left" vertical="center" wrapText="1"/>
    </xf>
    <xf numFmtId="0" fontId="17" fillId="3" borderId="5" xfId="0" applyFont="1" applyFill="1" applyBorder="1" applyAlignment="1" applyProtection="1">
      <alignment horizontal="left" vertical="center" wrapText="1"/>
    </xf>
    <xf numFmtId="0" fontId="17" fillId="3" borderId="7" xfId="0" applyFont="1" applyFill="1" applyBorder="1" applyAlignment="1" applyProtection="1">
      <alignment horizontal="left" vertical="center" wrapText="1"/>
    </xf>
    <xf numFmtId="0" fontId="17" fillId="3" borderId="8"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9" xfId="0" applyFont="1" applyFill="1" applyBorder="1" applyAlignment="1" applyProtection="1">
      <alignment horizontal="left" vertical="center" wrapText="1"/>
    </xf>
    <xf numFmtId="0" fontId="18" fillId="3" borderId="3" xfId="0" applyFont="1" applyFill="1" applyBorder="1" applyAlignment="1" applyProtection="1">
      <alignment horizontal="center" vertical="center"/>
    </xf>
    <xf numFmtId="0" fontId="17" fillId="3" borderId="10" xfId="0" applyFont="1" applyFill="1" applyBorder="1" applyAlignment="1" applyProtection="1">
      <alignment horizontal="left" vertical="center"/>
    </xf>
    <xf numFmtId="0" fontId="17" fillId="3" borderId="6" xfId="0" applyFont="1" applyFill="1" applyBorder="1" applyAlignment="1" applyProtection="1">
      <alignment horizontal="left" vertical="center"/>
    </xf>
    <xf numFmtId="0" fontId="17" fillId="3" borderId="11" xfId="0" applyFont="1" applyFill="1" applyBorder="1" applyAlignment="1" applyProtection="1">
      <alignment horizontal="left" vertical="center"/>
    </xf>
    <xf numFmtId="0" fontId="17" fillId="3" borderId="10"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3" borderId="11" xfId="0" applyFont="1" applyFill="1" applyBorder="1" applyAlignment="1" applyProtection="1">
      <alignment horizontal="center" vertical="center"/>
    </xf>
    <xf numFmtId="0" fontId="16" fillId="4" borderId="10" xfId="0" applyFont="1" applyFill="1" applyBorder="1" applyAlignment="1" applyProtection="1">
      <alignment vertical="center"/>
    </xf>
    <xf numFmtId="0" fontId="16" fillId="4" borderId="6" xfId="0" applyFont="1" applyFill="1" applyBorder="1" applyAlignment="1" applyProtection="1">
      <alignment vertical="center"/>
    </xf>
    <xf numFmtId="0" fontId="16" fillId="4" borderId="11" xfId="0" applyFont="1" applyFill="1" applyBorder="1" applyAlignment="1" applyProtection="1">
      <alignment vertical="center"/>
    </xf>
    <xf numFmtId="164" fontId="16" fillId="5" borderId="3" xfId="0" applyNumberFormat="1" applyFont="1" applyFill="1" applyBorder="1" applyAlignment="1">
      <alignment horizontal="center" vertical="center"/>
      <protection locked="0"/>
    </xf>
    <xf numFmtId="0" fontId="17" fillId="3" borderId="3" xfId="0" applyFont="1" applyFill="1" applyBorder="1" applyAlignment="1" applyProtection="1">
      <alignment horizontal="center" vertical="center"/>
    </xf>
    <xf numFmtId="0" fontId="19" fillId="3" borderId="3" xfId="0" applyFont="1" applyFill="1" applyBorder="1" applyAlignment="1" applyProtection="1">
      <alignment horizontal="center" vertical="center"/>
    </xf>
    <xf numFmtId="0" fontId="18" fillId="4" borderId="3" xfId="0" applyFont="1" applyFill="1" applyBorder="1" applyAlignment="1" applyProtection="1">
      <alignment horizontal="left" vertical="center"/>
    </xf>
    <xf numFmtId="0" fontId="17" fillId="3" borderId="3" xfId="0" applyFont="1" applyFill="1" applyBorder="1" applyAlignment="1" applyProtection="1">
      <alignment horizontal="left" vertical="center"/>
    </xf>
    <xf numFmtId="0" fontId="17" fillId="3" borderId="5"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3" borderId="0" xfId="0" applyFont="1" applyFill="1" applyAlignment="1" applyProtection="1">
      <alignment horizontal="center" vertical="center"/>
    </xf>
    <xf numFmtId="0" fontId="17" fillId="3" borderId="13"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6" fillId="4" borderId="10" xfId="0" applyFont="1" applyFill="1" applyBorder="1" applyAlignment="1" applyProtection="1">
      <alignment horizontal="left" vertical="center"/>
    </xf>
    <xf numFmtId="0" fontId="16" fillId="4" borderId="6" xfId="0" applyFont="1" applyFill="1" applyBorder="1" applyAlignment="1" applyProtection="1">
      <alignment horizontal="left" vertical="center"/>
    </xf>
    <xf numFmtId="0" fontId="16" fillId="4" borderId="11" xfId="0" applyFont="1" applyFill="1" applyBorder="1" applyAlignment="1" applyProtection="1">
      <alignment horizontal="left" vertical="center"/>
    </xf>
    <xf numFmtId="0" fontId="16" fillId="4" borderId="3" xfId="0" applyFont="1" applyFill="1" applyBorder="1" applyAlignment="1" applyProtection="1">
      <alignment horizontal="left" vertical="center"/>
    </xf>
    <xf numFmtId="0" fontId="18" fillId="3" borderId="10"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165" fontId="16" fillId="5" borderId="3" xfId="0" applyNumberFormat="1" applyFont="1" applyFill="1" applyBorder="1" applyAlignment="1">
      <alignment horizontal="right" vertical="center"/>
      <protection locked="0"/>
    </xf>
    <xf numFmtId="164" fontId="18" fillId="5" borderId="3" xfId="0" applyNumberFormat="1" applyFont="1" applyFill="1" applyBorder="1" applyAlignment="1">
      <alignment horizontal="center" vertical="center"/>
      <protection locked="0"/>
    </xf>
    <xf numFmtId="0" fontId="17" fillId="3" borderId="12" xfId="0" applyFont="1" applyFill="1" applyBorder="1" applyAlignment="1" applyProtection="1">
      <alignment horizontal="left" vertical="center" wrapText="1"/>
    </xf>
    <xf numFmtId="0" fontId="17" fillId="3" borderId="0" xfId="0" applyFont="1" applyFill="1" applyAlignment="1" applyProtection="1">
      <alignment horizontal="left" vertical="center" wrapText="1"/>
    </xf>
    <xf numFmtId="164" fontId="16" fillId="3" borderId="3" xfId="0" applyNumberFormat="1" applyFont="1" applyFill="1" applyBorder="1" applyAlignment="1" applyProtection="1">
      <alignment horizontal="center" vertical="center"/>
    </xf>
    <xf numFmtId="0" fontId="18" fillId="3" borderId="10" xfId="0" applyFont="1" applyFill="1" applyBorder="1" applyAlignment="1" applyProtection="1">
      <alignment horizontal="left" vertical="center"/>
    </xf>
    <xf numFmtId="0" fontId="18" fillId="3" borderId="6" xfId="0" applyFont="1" applyFill="1" applyBorder="1" applyAlignment="1" applyProtection="1">
      <alignment horizontal="left" vertical="center"/>
    </xf>
    <xf numFmtId="0" fontId="18" fillId="3" borderId="11" xfId="0" applyFont="1" applyFill="1" applyBorder="1" applyAlignment="1" applyProtection="1">
      <alignment horizontal="left" vertical="center"/>
    </xf>
    <xf numFmtId="0" fontId="16" fillId="5" borderId="3" xfId="0" applyFont="1" applyFill="1" applyBorder="1" applyAlignment="1">
      <alignment horizontal="left" vertical="center"/>
      <protection locked="0"/>
    </xf>
    <xf numFmtId="0" fontId="17" fillId="4" borderId="0" xfId="0" applyFont="1" applyFill="1" applyAlignment="1" applyProtection="1">
      <alignment horizontal="right" vertical="center"/>
    </xf>
    <xf numFmtId="0" fontId="18" fillId="4" borderId="10" xfId="0" applyFont="1" applyFill="1" applyBorder="1" applyAlignment="1" applyProtection="1">
      <alignment horizontal="left" vertical="center"/>
    </xf>
    <xf numFmtId="0" fontId="18" fillId="4" borderId="6" xfId="0" applyFont="1" applyFill="1" applyBorder="1" applyAlignment="1" applyProtection="1">
      <alignment horizontal="left" vertical="center"/>
    </xf>
    <xf numFmtId="0" fontId="18" fillId="3" borderId="3" xfId="0" applyFont="1" applyFill="1" applyBorder="1" applyAlignment="1" applyProtection="1">
      <alignment horizontal="left" vertical="center"/>
    </xf>
    <xf numFmtId="164" fontId="18" fillId="3" borderId="3" xfId="0" applyNumberFormat="1" applyFont="1" applyFill="1" applyBorder="1" applyAlignment="1" applyProtection="1">
      <alignment horizontal="center" vertical="center"/>
    </xf>
    <xf numFmtId="0" fontId="16" fillId="5" borderId="10" xfId="0" applyFont="1" applyFill="1" applyBorder="1" applyAlignment="1">
      <alignment horizontal="left" vertical="center"/>
      <protection locked="0"/>
    </xf>
    <xf numFmtId="0" fontId="16" fillId="5" borderId="6" xfId="0" applyFont="1" applyFill="1" applyBorder="1" applyAlignment="1">
      <alignment horizontal="left" vertical="center"/>
      <protection locked="0"/>
    </xf>
    <xf numFmtId="0" fontId="16" fillId="5" borderId="11" xfId="0" applyFont="1" applyFill="1" applyBorder="1" applyAlignment="1">
      <alignment horizontal="left" vertical="center"/>
      <protection locked="0"/>
    </xf>
    <xf numFmtId="0" fontId="4" fillId="4" borderId="0" xfId="0" applyFont="1" applyFill="1" applyAlignment="1" applyProtection="1">
      <alignment horizontal="left" vertical="top" wrapText="1"/>
    </xf>
    <xf numFmtId="0" fontId="4" fillId="5" borderId="10" xfId="0" applyFont="1" applyFill="1" applyBorder="1" applyAlignment="1">
      <alignment horizontal="left" vertical="center"/>
      <protection locked="0"/>
    </xf>
    <xf numFmtId="0" fontId="4" fillId="5" borderId="6" xfId="0" applyFont="1" applyFill="1" applyBorder="1" applyAlignment="1">
      <alignment horizontal="left" vertical="center"/>
      <protection locked="0"/>
    </xf>
    <xf numFmtId="0" fontId="4" fillId="5" borderId="11" xfId="0" applyFont="1" applyFill="1" applyBorder="1" applyAlignment="1">
      <alignment horizontal="left" vertical="center"/>
      <protection locked="0"/>
    </xf>
    <xf numFmtId="0" fontId="4" fillId="3" borderId="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19" fillId="4" borderId="42" xfId="0" applyFont="1" applyFill="1" applyBorder="1" applyAlignment="1" applyProtection="1">
      <alignment horizontal="left" vertical="center" wrapText="1"/>
    </xf>
    <xf numFmtId="0" fontId="19" fillId="4" borderId="20" xfId="0" applyFont="1" applyFill="1" applyBorder="1" applyAlignment="1" applyProtection="1">
      <alignment horizontal="left" vertical="center" wrapText="1"/>
    </xf>
    <xf numFmtId="0" fontId="16" fillId="5" borderId="12" xfId="0" applyFont="1" applyFill="1" applyBorder="1" applyAlignment="1" applyProtection="1">
      <alignment horizontal="left" vertical="top" wrapText="1"/>
    </xf>
    <xf numFmtId="0" fontId="16" fillId="5" borderId="0" xfId="0" applyFont="1" applyFill="1" applyAlignment="1" applyProtection="1">
      <alignment horizontal="left" vertical="top" wrapText="1"/>
    </xf>
    <xf numFmtId="0" fontId="16" fillId="5" borderId="12" xfId="0" applyFont="1" applyFill="1" applyBorder="1" applyAlignment="1" applyProtection="1">
      <alignment horizontal="left" vertical="top"/>
    </xf>
    <xf numFmtId="0" fontId="16" fillId="5" borderId="0" xfId="0" applyFont="1" applyFill="1" applyAlignment="1" applyProtection="1">
      <alignment horizontal="left" vertical="top"/>
    </xf>
    <xf numFmtId="168" fontId="18" fillId="4" borderId="6" xfId="0" applyNumberFormat="1" applyFont="1" applyFill="1" applyBorder="1" applyAlignment="1" applyProtection="1">
      <alignment horizontal="center" vertical="center"/>
    </xf>
    <xf numFmtId="168" fontId="18" fillId="4" borderId="11" xfId="0" applyNumberFormat="1" applyFont="1" applyFill="1" applyBorder="1" applyAlignment="1" applyProtection="1">
      <alignment horizontal="center" vertical="center"/>
    </xf>
    <xf numFmtId="0" fontId="16" fillId="4" borderId="0" xfId="0" applyFont="1" applyFill="1" applyAlignment="1" applyProtection="1">
      <alignment horizontal="right" vertical="center"/>
    </xf>
    <xf numFmtId="164" fontId="19" fillId="3" borderId="3" xfId="0" applyNumberFormat="1" applyFont="1" applyFill="1" applyBorder="1" applyAlignment="1" applyProtection="1">
      <alignment horizontal="center" vertical="center"/>
    </xf>
    <xf numFmtId="0" fontId="16" fillId="5" borderId="8" xfId="0" applyFont="1" applyFill="1" applyBorder="1" applyAlignment="1">
      <alignment horizontal="left" vertical="center"/>
      <protection locked="0"/>
    </xf>
    <xf numFmtId="0" fontId="16" fillId="5" borderId="2" xfId="0" applyFont="1" applyFill="1" applyBorder="1" applyAlignment="1">
      <alignment horizontal="left" vertical="center"/>
      <protection locked="0"/>
    </xf>
    <xf numFmtId="0" fontId="16" fillId="5" borderId="9" xfId="0" applyFont="1" applyFill="1" applyBorder="1" applyAlignment="1">
      <alignment horizontal="left" vertical="center"/>
      <protection locked="0"/>
    </xf>
    <xf numFmtId="164" fontId="19" fillId="3" borderId="10" xfId="0" applyNumberFormat="1" applyFont="1" applyFill="1" applyBorder="1" applyAlignment="1" applyProtection="1">
      <alignment horizontal="center" vertical="center"/>
    </xf>
    <xf numFmtId="164" fontId="19" fillId="3" borderId="6" xfId="0" applyNumberFormat="1" applyFont="1" applyFill="1" applyBorder="1" applyAlignment="1" applyProtection="1">
      <alignment horizontal="center" vertical="center"/>
    </xf>
    <xf numFmtId="164" fontId="19" fillId="3" borderId="11" xfId="0" applyNumberFormat="1" applyFont="1" applyFill="1" applyBorder="1" applyAlignment="1" applyProtection="1">
      <alignment horizontal="center" vertical="center"/>
    </xf>
    <xf numFmtId="0" fontId="16" fillId="4" borderId="0" xfId="0" applyFont="1" applyFill="1" applyAlignment="1" applyProtection="1">
      <alignment horizontal="left" vertical="center"/>
    </xf>
    <xf numFmtId="0" fontId="61" fillId="0" borderId="0" xfId="8" applyFont="1">
      <protection locked="0"/>
    </xf>
    <xf numFmtId="0" fontId="11" fillId="4" borderId="0" xfId="0" applyFont="1" applyFill="1" applyAlignment="1" applyProtection="1">
      <alignment horizontal="left" vertical="center"/>
    </xf>
    <xf numFmtId="0" fontId="16" fillId="4" borderId="4" xfId="0" applyFont="1" applyFill="1" applyBorder="1" applyAlignment="1" applyProtection="1">
      <alignment horizontal="center" vertical="center"/>
    </xf>
    <xf numFmtId="0" fontId="16" fillId="4" borderId="5"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8"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0" fontId="4" fillId="5" borderId="4" xfId="0" applyFont="1" applyFill="1" applyBorder="1" applyAlignment="1" applyProtection="1">
      <alignment horizontal="right" vertical="center" wrapText="1"/>
    </xf>
    <xf numFmtId="0" fontId="4" fillId="5" borderId="5" xfId="0" applyFont="1" applyFill="1" applyBorder="1" applyAlignment="1" applyProtection="1">
      <alignment horizontal="right" vertical="center" wrapText="1"/>
    </xf>
    <xf numFmtId="0" fontId="4" fillId="5" borderId="8" xfId="0" applyFont="1" applyFill="1" applyBorder="1" applyAlignment="1" applyProtection="1">
      <alignment horizontal="right" vertical="center" wrapText="1"/>
    </xf>
    <xf numFmtId="0" fontId="4" fillId="5" borderId="2" xfId="0" applyFont="1" applyFill="1" applyBorder="1" applyAlignment="1" applyProtection="1">
      <alignment horizontal="right" vertical="center" wrapText="1"/>
    </xf>
    <xf numFmtId="0" fontId="4" fillId="4" borderId="16" xfId="0" applyFont="1" applyFill="1" applyBorder="1" applyAlignment="1" applyProtection="1">
      <alignment horizontal="center"/>
    </xf>
    <xf numFmtId="0" fontId="11" fillId="2" borderId="0" xfId="0" applyFont="1" applyFill="1" applyAlignment="1" applyProtection="1">
      <alignment horizontal="center" vertical="center"/>
    </xf>
    <xf numFmtId="0" fontId="16" fillId="0" borderId="4"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8" fillId="4" borderId="10"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4" borderId="11" xfId="0" applyFont="1" applyFill="1" applyBorder="1" applyAlignment="1" applyProtection="1">
      <alignment horizontal="center" vertical="center"/>
    </xf>
    <xf numFmtId="164" fontId="9" fillId="3" borderId="10" xfId="0" applyNumberFormat="1" applyFont="1" applyFill="1" applyBorder="1" applyAlignment="1" applyProtection="1">
      <alignment horizontal="center" vertical="center"/>
    </xf>
    <xf numFmtId="164" fontId="9" fillId="3" borderId="6" xfId="0" applyNumberFormat="1" applyFont="1" applyFill="1" applyBorder="1" applyAlignment="1" applyProtection="1">
      <alignment horizontal="center" vertical="center"/>
    </xf>
    <xf numFmtId="164" fontId="9" fillId="3" borderId="11" xfId="0" applyNumberFormat="1" applyFont="1" applyFill="1" applyBorder="1" applyAlignment="1" applyProtection="1">
      <alignment horizontal="center" vertical="center"/>
    </xf>
    <xf numFmtId="164" fontId="25" fillId="3" borderId="3" xfId="0" applyNumberFormat="1" applyFont="1" applyFill="1" applyBorder="1" applyAlignment="1" applyProtection="1">
      <alignment horizontal="center" vertical="center"/>
    </xf>
    <xf numFmtId="0" fontId="11" fillId="5" borderId="4" xfId="0" applyFont="1" applyFill="1" applyBorder="1" applyAlignment="1" applyProtection="1">
      <alignment horizontal="left"/>
    </xf>
    <xf numFmtId="0" fontId="11" fillId="5" borderId="5" xfId="0" applyFont="1" applyFill="1" applyBorder="1" applyAlignment="1" applyProtection="1">
      <alignment horizontal="left"/>
    </xf>
    <xf numFmtId="0" fontId="11" fillId="5" borderId="7" xfId="0" applyFont="1" applyFill="1" applyBorder="1" applyAlignment="1" applyProtection="1">
      <alignment horizontal="left"/>
    </xf>
    <xf numFmtId="0" fontId="16" fillId="4" borderId="2" xfId="0" applyFont="1" applyFill="1" applyBorder="1" applyAlignment="1" applyProtection="1">
      <alignment horizontal="center"/>
    </xf>
    <xf numFmtId="0" fontId="16" fillId="4" borderId="10" xfId="0" applyFont="1" applyFill="1" applyBorder="1" applyAlignment="1" applyProtection="1">
      <alignment horizontal="center" vertical="center"/>
    </xf>
    <xf numFmtId="0" fontId="16" fillId="4" borderId="6"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0" fontId="55" fillId="4" borderId="0" xfId="0" applyFont="1" applyFill="1" applyAlignment="1" applyProtection="1">
      <alignment horizontal="center" vertical="top" wrapText="1"/>
    </xf>
    <xf numFmtId="0" fontId="16" fillId="4" borderId="0" xfId="3" applyFont="1" applyFill="1" applyAlignment="1" applyProtection="1">
      <alignment horizontal="left" vertical="center"/>
    </xf>
    <xf numFmtId="0" fontId="16" fillId="6" borderId="10" xfId="3" applyFont="1" applyFill="1" applyBorder="1" applyAlignment="1">
      <alignment horizontal="left" vertical="center"/>
      <protection locked="0"/>
    </xf>
    <xf numFmtId="0" fontId="16" fillId="6" borderId="6" xfId="3" applyFont="1" applyFill="1" applyBorder="1" applyAlignment="1">
      <alignment horizontal="left" vertical="center"/>
      <protection locked="0"/>
    </xf>
    <xf numFmtId="0" fontId="16" fillId="6" borderId="11" xfId="3" applyFont="1" applyFill="1" applyBorder="1" applyAlignment="1">
      <alignment horizontal="left" vertical="center"/>
      <protection locked="0"/>
    </xf>
    <xf numFmtId="0" fontId="16" fillId="6" borderId="10" xfId="3" applyFont="1" applyFill="1" applyBorder="1" applyAlignment="1">
      <alignment horizontal="left"/>
      <protection locked="0"/>
    </xf>
    <xf numFmtId="0" fontId="16" fillId="6" borderId="6" xfId="3" applyFont="1" applyFill="1" applyBorder="1" applyAlignment="1">
      <alignment horizontal="left"/>
      <protection locked="0"/>
    </xf>
    <xf numFmtId="0" fontId="16" fillId="6" borderId="11" xfId="3" applyFont="1" applyFill="1" applyBorder="1" applyAlignment="1">
      <alignment horizontal="left"/>
      <protection locked="0"/>
    </xf>
    <xf numFmtId="0" fontId="16" fillId="4" borderId="0" xfId="3" applyFont="1" applyFill="1" applyAlignment="1" applyProtection="1">
      <alignment horizontal="left"/>
    </xf>
    <xf numFmtId="0" fontId="16" fillId="6" borderId="8" xfId="3" applyFont="1" applyFill="1" applyBorder="1" applyAlignment="1">
      <alignment horizontal="left" vertical="center"/>
      <protection locked="0"/>
    </xf>
    <xf numFmtId="0" fontId="16" fillId="6" borderId="2" xfId="3" applyFont="1" applyFill="1" applyBorder="1" applyAlignment="1">
      <alignment horizontal="left" vertical="center"/>
      <protection locked="0"/>
    </xf>
    <xf numFmtId="0" fontId="16" fillId="6" borderId="9" xfId="3" applyFont="1" applyFill="1" applyBorder="1" applyAlignment="1">
      <alignment horizontal="left" vertical="center"/>
      <protection locked="0"/>
    </xf>
    <xf numFmtId="0" fontId="17" fillId="4" borderId="0" xfId="3" applyFont="1" applyFill="1" applyAlignment="1" applyProtection="1">
      <alignment horizontal="right"/>
    </xf>
    <xf numFmtId="0" fontId="17" fillId="4" borderId="13" xfId="3" applyFont="1" applyFill="1" applyBorder="1" applyAlignment="1" applyProtection="1">
      <alignment horizontal="right"/>
    </xf>
    <xf numFmtId="164" fontId="41" fillId="3" borderId="3" xfId="0" applyNumberFormat="1" applyFont="1" applyFill="1" applyBorder="1" applyAlignment="1" applyProtection="1">
      <alignment horizontal="center"/>
    </xf>
    <xf numFmtId="169" fontId="9" fillId="3" borderId="10" xfId="3" applyNumberFormat="1" applyFont="1" applyFill="1" applyBorder="1" applyAlignment="1" applyProtection="1">
      <alignment horizontal="right" vertical="center" shrinkToFit="1"/>
    </xf>
    <xf numFmtId="169" fontId="9" fillId="3" borderId="6" xfId="3" applyNumberFormat="1" applyFont="1" applyFill="1" applyBorder="1" applyAlignment="1" applyProtection="1">
      <alignment horizontal="right" vertical="center" shrinkToFit="1"/>
    </xf>
    <xf numFmtId="169" fontId="9" fillId="3" borderId="11" xfId="3" applyNumberFormat="1" applyFont="1" applyFill="1" applyBorder="1" applyAlignment="1" applyProtection="1">
      <alignment horizontal="right" vertical="center" shrinkToFit="1"/>
    </xf>
    <xf numFmtId="0" fontId="4" fillId="6" borderId="10" xfId="3" applyFont="1" applyFill="1" applyBorder="1" applyAlignment="1" applyProtection="1">
      <alignment horizontal="left" vertical="center" shrinkToFit="1"/>
    </xf>
    <xf numFmtId="0" fontId="4" fillId="6" borderId="6" xfId="3" applyFont="1" applyFill="1" applyBorder="1" applyAlignment="1" applyProtection="1">
      <alignment horizontal="left" vertical="center" shrinkToFit="1"/>
    </xf>
    <xf numFmtId="0" fontId="4" fillId="6" borderId="11" xfId="3" applyFont="1" applyFill="1" applyBorder="1" applyAlignment="1" applyProtection="1">
      <alignment horizontal="left" vertical="center" shrinkToFit="1"/>
    </xf>
    <xf numFmtId="0" fontId="16" fillId="6" borderId="3" xfId="3" applyFont="1" applyFill="1" applyBorder="1" applyAlignment="1">
      <alignment horizontal="left"/>
      <protection locked="0"/>
    </xf>
    <xf numFmtId="0" fontId="4" fillId="6" borderId="10" xfId="3" applyFont="1" applyFill="1" applyBorder="1" applyAlignment="1" applyProtection="1">
      <alignment horizontal="left" vertical="center"/>
    </xf>
    <xf numFmtId="0" fontId="4" fillId="6" borderId="6" xfId="3" applyFont="1" applyFill="1" applyBorder="1" applyAlignment="1" applyProtection="1">
      <alignment horizontal="left" vertical="center"/>
    </xf>
    <xf numFmtId="0" fontId="4" fillId="6" borderId="11" xfId="3" applyFont="1" applyFill="1" applyBorder="1" applyAlignment="1" applyProtection="1">
      <alignment horizontal="left" vertical="center"/>
    </xf>
    <xf numFmtId="0" fontId="4" fillId="6" borderId="8" xfId="3" applyFont="1" applyFill="1" applyBorder="1" applyAlignment="1" applyProtection="1">
      <alignment horizontal="left" vertical="center"/>
    </xf>
    <xf numFmtId="0" fontId="4" fillId="6" borderId="2" xfId="3" applyFont="1" applyFill="1" applyBorder="1" applyAlignment="1" applyProtection="1">
      <alignment horizontal="left" vertical="center"/>
    </xf>
    <xf numFmtId="0" fontId="4" fillId="6" borderId="9" xfId="3" applyFont="1" applyFill="1" applyBorder="1" applyAlignment="1" applyProtection="1">
      <alignment horizontal="left" vertical="center"/>
    </xf>
    <xf numFmtId="0" fontId="4" fillId="6" borderId="10" xfId="3" applyFont="1" applyFill="1" applyBorder="1" applyAlignment="1" applyProtection="1">
      <alignment horizontal="center" vertical="center"/>
    </xf>
    <xf numFmtId="0" fontId="4" fillId="6" borderId="6" xfId="3" applyFont="1" applyFill="1" applyBorder="1" applyAlignment="1" applyProtection="1">
      <alignment horizontal="center" vertical="center"/>
    </xf>
    <xf numFmtId="0" fontId="4" fillId="6" borderId="11" xfId="3" applyFont="1" applyFill="1" applyBorder="1" applyAlignment="1" applyProtection="1">
      <alignment horizontal="center" vertical="center"/>
    </xf>
    <xf numFmtId="0" fontId="18" fillId="3" borderId="3" xfId="3" applyFont="1" applyFill="1" applyBorder="1" applyAlignment="1" applyProtection="1">
      <alignment horizontal="center"/>
    </xf>
    <xf numFmtId="0" fontId="17" fillId="3" borderId="10" xfId="3" applyFont="1" applyFill="1" applyBorder="1" applyProtection="1"/>
    <xf numFmtId="0" fontId="17" fillId="3" borderId="6" xfId="3" applyFont="1" applyFill="1" applyBorder="1" applyProtection="1"/>
    <xf numFmtId="0" fontId="17" fillId="3" borderId="11" xfId="3" applyFont="1" applyFill="1" applyBorder="1" applyProtection="1"/>
    <xf numFmtId="0" fontId="16" fillId="6" borderId="3" xfId="3" applyFont="1" applyFill="1" applyBorder="1" applyAlignment="1" applyProtection="1">
      <alignment horizontal="center"/>
    </xf>
    <xf numFmtId="0" fontId="17" fillId="3" borderId="10" xfId="3" applyFont="1" applyFill="1" applyBorder="1" applyAlignment="1" applyProtection="1">
      <alignment horizontal="center" vertical="center"/>
    </xf>
    <xf numFmtId="0" fontId="17" fillId="3" borderId="6" xfId="3" applyFont="1" applyFill="1" applyBorder="1" applyAlignment="1" applyProtection="1">
      <alignment horizontal="center" vertical="center"/>
    </xf>
    <xf numFmtId="0" fontId="17" fillId="3" borderId="11" xfId="3" applyFont="1" applyFill="1" applyBorder="1" applyAlignment="1" applyProtection="1">
      <alignment horizontal="center" vertical="center"/>
    </xf>
    <xf numFmtId="167" fontId="4" fillId="6" borderId="10" xfId="3" applyNumberFormat="1" applyFont="1" applyFill="1" applyBorder="1" applyAlignment="1" applyProtection="1">
      <alignment horizontal="center" vertical="center"/>
    </xf>
    <xf numFmtId="167" fontId="4" fillId="6" borderId="6" xfId="3" applyNumberFormat="1" applyFont="1" applyFill="1" applyBorder="1" applyAlignment="1" applyProtection="1">
      <alignment horizontal="center" vertical="center"/>
    </xf>
    <xf numFmtId="167" fontId="4" fillId="6" borderId="11" xfId="3" applyNumberFormat="1" applyFont="1" applyFill="1" applyBorder="1" applyAlignment="1" applyProtection="1">
      <alignment horizontal="center" vertical="center"/>
    </xf>
    <xf numFmtId="0" fontId="4" fillId="4" borderId="0" xfId="3" applyFont="1" applyFill="1" applyAlignment="1" applyProtection="1">
      <alignment horizontal="left" vertical="center"/>
    </xf>
    <xf numFmtId="0" fontId="4" fillId="4" borderId="13" xfId="3" applyFont="1" applyFill="1" applyBorder="1" applyAlignment="1" applyProtection="1">
      <alignment horizontal="left" vertical="center"/>
    </xf>
    <xf numFmtId="0" fontId="33" fillId="3" borderId="10" xfId="3" applyFont="1" applyFill="1" applyBorder="1" applyAlignment="1" applyProtection="1">
      <alignment horizontal="center" vertical="center" shrinkToFit="1"/>
    </xf>
    <xf numFmtId="0" fontId="33" fillId="3" borderId="11" xfId="3" applyFont="1" applyFill="1" applyBorder="1" applyAlignment="1" applyProtection="1">
      <alignment horizontal="center" vertical="center" shrinkToFit="1"/>
    </xf>
    <xf numFmtId="166" fontId="33" fillId="6" borderId="10" xfId="3" applyNumberFormat="1" applyFont="1" applyFill="1" applyBorder="1" applyAlignment="1" applyProtection="1">
      <alignment horizontal="center" vertical="center"/>
    </xf>
    <xf numFmtId="166" fontId="33" fillId="6" borderId="11" xfId="3" applyNumberFormat="1" applyFont="1" applyFill="1" applyBorder="1" applyAlignment="1" applyProtection="1">
      <alignment horizontal="center" vertical="center"/>
    </xf>
    <xf numFmtId="0" fontId="17" fillId="3" borderId="10" xfId="3" applyFont="1" applyFill="1" applyBorder="1" applyAlignment="1" applyProtection="1">
      <alignment horizontal="left"/>
    </xf>
    <xf numFmtId="0" fontId="17" fillId="3" borderId="6" xfId="3" applyFont="1" applyFill="1" applyBorder="1" applyAlignment="1" applyProtection="1">
      <alignment horizontal="left"/>
    </xf>
    <xf numFmtId="0" fontId="17" fillId="3" borderId="11" xfId="3" applyFont="1" applyFill="1" applyBorder="1" applyAlignment="1" applyProtection="1">
      <alignment horizontal="left"/>
    </xf>
    <xf numFmtId="0" fontId="16" fillId="3" borderId="10" xfId="3" applyFont="1" applyFill="1" applyBorder="1" applyAlignment="1" applyProtection="1">
      <alignment horizontal="left"/>
    </xf>
    <xf numFmtId="0" fontId="16" fillId="3" borderId="6" xfId="3" applyFont="1" applyFill="1" applyBorder="1" applyAlignment="1" applyProtection="1">
      <alignment horizontal="left"/>
    </xf>
    <xf numFmtId="0" fontId="16" fillId="3" borderId="11" xfId="3" applyFont="1" applyFill="1" applyBorder="1" applyAlignment="1" applyProtection="1">
      <alignment horizontal="left"/>
    </xf>
    <xf numFmtId="0" fontId="16" fillId="6" borderId="10" xfId="3" applyFont="1" applyFill="1" applyBorder="1" applyAlignment="1" applyProtection="1">
      <alignment horizontal="center"/>
    </xf>
    <xf numFmtId="0" fontId="16" fillId="6" borderId="11" xfId="3" applyFont="1" applyFill="1" applyBorder="1" applyAlignment="1" applyProtection="1">
      <alignment horizontal="center"/>
    </xf>
    <xf numFmtId="0" fontId="17" fillId="6" borderId="10" xfId="3" applyFont="1" applyFill="1" applyBorder="1" applyAlignment="1" applyProtection="1">
      <alignment horizontal="center"/>
    </xf>
    <xf numFmtId="0" fontId="17" fillId="6" borderId="6" xfId="3" applyFont="1" applyFill="1" applyBorder="1" applyAlignment="1" applyProtection="1">
      <alignment horizontal="center"/>
    </xf>
    <xf numFmtId="0" fontId="17" fillId="6" borderId="11" xfId="3" applyFont="1" applyFill="1" applyBorder="1" applyAlignment="1" applyProtection="1">
      <alignment horizontal="center"/>
    </xf>
    <xf numFmtId="0" fontId="18" fillId="3" borderId="10" xfId="3" applyFont="1" applyFill="1" applyBorder="1" applyAlignment="1" applyProtection="1">
      <alignment horizontal="center"/>
    </xf>
    <xf numFmtId="0" fontId="18" fillId="3" borderId="6" xfId="3" applyFont="1" applyFill="1" applyBorder="1" applyAlignment="1" applyProtection="1">
      <alignment horizontal="center"/>
    </xf>
    <xf numFmtId="0" fontId="18" fillId="3" borderId="11" xfId="3" applyFont="1" applyFill="1" applyBorder="1" applyAlignment="1" applyProtection="1">
      <alignment horizontal="center"/>
    </xf>
    <xf numFmtId="0" fontId="16" fillId="4" borderId="3" xfId="3" applyFont="1" applyFill="1" applyBorder="1" applyAlignment="1" applyProtection="1">
      <alignment horizontal="left"/>
    </xf>
    <xf numFmtId="0" fontId="18" fillId="4" borderId="10" xfId="0" applyFont="1" applyFill="1" applyBorder="1" applyAlignment="1" applyProtection="1">
      <alignment horizontal="left"/>
    </xf>
    <xf numFmtId="0" fontId="18" fillId="4" borderId="6" xfId="0" applyFont="1" applyFill="1" applyBorder="1" applyAlignment="1" applyProtection="1">
      <alignment horizontal="left"/>
    </xf>
    <xf numFmtId="168" fontId="18" fillId="4" borderId="6" xfId="0" applyNumberFormat="1" applyFont="1" applyFill="1" applyBorder="1" applyAlignment="1" applyProtection="1">
      <alignment horizontal="center"/>
    </xf>
    <xf numFmtId="168" fontId="18" fillId="4" borderId="11" xfId="0" applyNumberFormat="1" applyFont="1" applyFill="1" applyBorder="1" applyAlignment="1" applyProtection="1">
      <alignment horizontal="center"/>
    </xf>
    <xf numFmtId="0" fontId="17" fillId="3" borderId="10" xfId="3" applyFont="1" applyFill="1" applyBorder="1" applyAlignment="1" applyProtection="1">
      <alignment horizontal="left" vertical="center"/>
    </xf>
    <xf numFmtId="0" fontId="17" fillId="3" borderId="6" xfId="3" applyFont="1" applyFill="1" applyBorder="1" applyAlignment="1" applyProtection="1">
      <alignment horizontal="left" vertical="center"/>
    </xf>
    <xf numFmtId="0" fontId="17" fillId="3" borderId="11" xfId="3" applyFont="1" applyFill="1" applyBorder="1" applyAlignment="1" applyProtection="1">
      <alignment horizontal="left" vertical="center"/>
    </xf>
    <xf numFmtId="0" fontId="17" fillId="3" borderId="4" xfId="3" applyFont="1" applyFill="1" applyBorder="1" applyAlignment="1" applyProtection="1">
      <alignment horizontal="left" vertical="center" wrapText="1"/>
    </xf>
    <xf numFmtId="0" fontId="17" fillId="3" borderId="5" xfId="3" applyFont="1" applyFill="1" applyBorder="1" applyAlignment="1" applyProtection="1">
      <alignment horizontal="left" vertical="center" wrapText="1"/>
    </xf>
    <xf numFmtId="0" fontId="17" fillId="3" borderId="7" xfId="3" applyFont="1" applyFill="1" applyBorder="1" applyAlignment="1" applyProtection="1">
      <alignment horizontal="left" vertical="center" wrapText="1"/>
    </xf>
    <xf numFmtId="0" fontId="17" fillId="3" borderId="8" xfId="3" applyFont="1" applyFill="1" applyBorder="1" applyAlignment="1" applyProtection="1">
      <alignment horizontal="left" vertical="center" wrapText="1"/>
    </xf>
    <xf numFmtId="0" fontId="17" fillId="3" borderId="2" xfId="3" applyFont="1" applyFill="1" applyBorder="1" applyAlignment="1" applyProtection="1">
      <alignment horizontal="left" vertical="center" wrapText="1"/>
    </xf>
    <xf numFmtId="0" fontId="17" fillId="3" borderId="9" xfId="3" applyFont="1" applyFill="1" applyBorder="1" applyAlignment="1" applyProtection="1">
      <alignment horizontal="left" vertical="center" wrapText="1"/>
    </xf>
    <xf numFmtId="0" fontId="17" fillId="3" borderId="3" xfId="3" applyFont="1" applyFill="1" applyBorder="1" applyAlignment="1" applyProtection="1">
      <alignment horizontal="left"/>
    </xf>
    <xf numFmtId="0" fontId="16" fillId="3" borderId="3" xfId="3" applyFont="1" applyFill="1" applyBorder="1" applyAlignment="1" applyProtection="1">
      <alignment horizontal="left"/>
    </xf>
    <xf numFmtId="165" fontId="16" fillId="6" borderId="10" xfId="3" applyNumberFormat="1" applyFont="1" applyFill="1" applyBorder="1" applyAlignment="1">
      <alignment horizontal="center" shrinkToFit="1"/>
      <protection locked="0"/>
    </xf>
    <xf numFmtId="165" fontId="16" fillId="6" borderId="6" xfId="3" applyNumberFormat="1" applyFont="1" applyFill="1" applyBorder="1" applyAlignment="1">
      <alignment horizontal="center" shrinkToFit="1"/>
      <protection locked="0"/>
    </xf>
    <xf numFmtId="165" fontId="16" fillId="6" borderId="11" xfId="3" applyNumberFormat="1" applyFont="1" applyFill="1" applyBorder="1" applyAlignment="1">
      <alignment horizontal="center" shrinkToFit="1"/>
      <protection locked="0"/>
    </xf>
    <xf numFmtId="169" fontId="18" fillId="3" borderId="10" xfId="3" applyNumberFormat="1" applyFont="1" applyFill="1" applyBorder="1" applyAlignment="1" applyProtection="1">
      <alignment horizontal="center" shrinkToFit="1"/>
    </xf>
    <xf numFmtId="169" fontId="18" fillId="3" borderId="6" xfId="3" applyNumberFormat="1" applyFont="1" applyFill="1" applyBorder="1" applyAlignment="1" applyProtection="1">
      <alignment horizontal="center" shrinkToFit="1"/>
    </xf>
    <xf numFmtId="169" fontId="18" fillId="3" borderId="11" xfId="3" applyNumberFormat="1" applyFont="1" applyFill="1" applyBorder="1" applyAlignment="1" applyProtection="1">
      <alignment horizontal="center" shrinkToFit="1"/>
    </xf>
    <xf numFmtId="169" fontId="16" fillId="6" borderId="10" xfId="3" applyNumberFormat="1" applyFont="1" applyFill="1" applyBorder="1" applyAlignment="1">
      <alignment horizontal="center" shrinkToFit="1"/>
      <protection locked="0"/>
    </xf>
    <xf numFmtId="169" fontId="16" fillId="6" borderId="6" xfId="3" applyNumberFormat="1" applyFont="1" applyFill="1" applyBorder="1" applyAlignment="1">
      <alignment horizontal="center" shrinkToFit="1"/>
      <protection locked="0"/>
    </xf>
    <xf numFmtId="169" fontId="16" fillId="6" borderId="11" xfId="3" applyNumberFormat="1" applyFont="1" applyFill="1" applyBorder="1" applyAlignment="1">
      <alignment horizontal="center" shrinkToFit="1"/>
      <protection locked="0"/>
    </xf>
    <xf numFmtId="0" fontId="18" fillId="3" borderId="3" xfId="3" applyFont="1" applyFill="1" applyBorder="1" applyAlignment="1" applyProtection="1">
      <alignment horizontal="left"/>
    </xf>
    <xf numFmtId="0" fontId="53" fillId="4" borderId="10" xfId="3" applyFont="1" applyFill="1" applyBorder="1" applyAlignment="1" applyProtection="1">
      <alignment horizontal="center" vertical="center" wrapText="1"/>
    </xf>
    <xf numFmtId="0" fontId="53" fillId="4" borderId="6" xfId="3" applyFont="1" applyFill="1" applyBorder="1" applyAlignment="1" applyProtection="1">
      <alignment horizontal="center" vertical="center" wrapText="1"/>
    </xf>
    <xf numFmtId="0" fontId="53" fillId="4" borderId="11" xfId="3" applyFont="1" applyFill="1" applyBorder="1" applyAlignment="1" applyProtection="1">
      <alignment horizontal="center" vertical="center" wrapText="1"/>
    </xf>
    <xf numFmtId="0" fontId="19" fillId="4" borderId="0" xfId="3" applyFont="1" applyFill="1" applyAlignment="1" applyProtection="1">
      <alignment horizontal="left" vertical="center" wrapText="1"/>
    </xf>
    <xf numFmtId="0" fontId="19" fillId="4" borderId="22" xfId="3" applyFont="1" applyFill="1" applyBorder="1" applyAlignment="1" applyProtection="1">
      <alignment horizontal="left" vertical="center" wrapText="1"/>
    </xf>
    <xf numFmtId="0" fontId="11" fillId="2" borderId="0" xfId="0" applyFont="1" applyFill="1" applyAlignment="1" applyProtection="1">
      <alignment horizontal="center"/>
    </xf>
    <xf numFmtId="0" fontId="26" fillId="4" borderId="19" xfId="3" applyFont="1" applyFill="1" applyBorder="1" applyAlignment="1" applyProtection="1">
      <alignment horizontal="left" vertical="center" wrapText="1"/>
    </xf>
    <xf numFmtId="0" fontId="16" fillId="4" borderId="0" xfId="3" applyFont="1" applyFill="1" applyAlignment="1" applyProtection="1">
      <alignment horizontal="left" vertical="center" wrapText="1"/>
    </xf>
    <xf numFmtId="0" fontId="16" fillId="4" borderId="13" xfId="3" applyFont="1" applyFill="1" applyBorder="1" applyAlignment="1" applyProtection="1">
      <alignment horizontal="left" vertical="center" wrapText="1"/>
    </xf>
    <xf numFmtId="0" fontId="51" fillId="4" borderId="4" xfId="3" applyFont="1" applyFill="1" applyBorder="1" applyAlignment="1" applyProtection="1">
      <alignment horizontal="left" vertical="center"/>
    </xf>
    <xf numFmtId="0" fontId="51" fillId="4" borderId="5" xfId="3" applyFont="1" applyFill="1" applyBorder="1" applyAlignment="1" applyProtection="1">
      <alignment horizontal="left" vertical="center"/>
    </xf>
    <xf numFmtId="0" fontId="51" fillId="4" borderId="7" xfId="3" applyFont="1" applyFill="1" applyBorder="1" applyAlignment="1" applyProtection="1">
      <alignment horizontal="left" vertical="center"/>
    </xf>
    <xf numFmtId="0" fontId="51" fillId="4" borderId="8" xfId="3" applyFont="1" applyFill="1" applyBorder="1" applyAlignment="1" applyProtection="1">
      <alignment horizontal="left" vertical="center"/>
    </xf>
    <xf numFmtId="0" fontId="51" fillId="4" borderId="2" xfId="3" applyFont="1" applyFill="1" applyBorder="1" applyAlignment="1" applyProtection="1">
      <alignment horizontal="left" vertical="center"/>
    </xf>
    <xf numFmtId="0" fontId="51" fillId="4" borderId="9" xfId="3" applyFont="1" applyFill="1" applyBorder="1" applyAlignment="1" applyProtection="1">
      <alignment horizontal="left" vertical="center"/>
    </xf>
    <xf numFmtId="0" fontId="16" fillId="4" borderId="34" xfId="3" applyFont="1" applyFill="1" applyBorder="1" applyAlignment="1" applyProtection="1">
      <alignment horizontal="left" vertical="top"/>
    </xf>
    <xf numFmtId="0" fontId="19" fillId="4" borderId="0" xfId="3" applyFont="1" applyFill="1" applyAlignment="1" applyProtection="1">
      <alignment horizontal="right" vertical="top"/>
    </xf>
    <xf numFmtId="169" fontId="52" fillId="4" borderId="4" xfId="3" applyNumberFormat="1" applyFont="1" applyFill="1" applyBorder="1" applyAlignment="1" applyProtection="1">
      <alignment horizontal="center" vertical="center"/>
    </xf>
    <xf numFmtId="169" fontId="52" fillId="4" borderId="5" xfId="3" applyNumberFormat="1" applyFont="1" applyFill="1" applyBorder="1" applyAlignment="1" applyProtection="1">
      <alignment horizontal="center" vertical="center"/>
    </xf>
    <xf numFmtId="169" fontId="52" fillId="4" borderId="7" xfId="3" applyNumberFormat="1" applyFont="1" applyFill="1" applyBorder="1" applyAlignment="1" applyProtection="1">
      <alignment horizontal="center" vertical="center"/>
    </xf>
    <xf numFmtId="169" fontId="52" fillId="4" borderId="8" xfId="3" applyNumberFormat="1" applyFont="1" applyFill="1" applyBorder="1" applyAlignment="1" applyProtection="1">
      <alignment horizontal="center" vertical="center"/>
    </xf>
    <xf numFmtId="169" fontId="52" fillId="4" borderId="2" xfId="3" applyNumberFormat="1" applyFont="1" applyFill="1" applyBorder="1" applyAlignment="1" applyProtection="1">
      <alignment horizontal="center" vertical="center"/>
    </xf>
    <xf numFmtId="169" fontId="52" fillId="4" borderId="9" xfId="3" applyNumberFormat="1" applyFont="1" applyFill="1" applyBorder="1" applyAlignment="1" applyProtection="1">
      <alignment horizontal="center" vertical="center"/>
    </xf>
    <xf numFmtId="169" fontId="53" fillId="4" borderId="10" xfId="3" applyNumberFormat="1" applyFont="1" applyFill="1" applyBorder="1" applyAlignment="1" applyProtection="1">
      <alignment horizontal="center" vertical="center" wrapText="1"/>
    </xf>
    <xf numFmtId="169" fontId="53" fillId="4" borderId="6" xfId="3" applyNumberFormat="1" applyFont="1" applyFill="1" applyBorder="1" applyAlignment="1" applyProtection="1">
      <alignment horizontal="center" vertical="center" wrapText="1"/>
    </xf>
    <xf numFmtId="169" fontId="53" fillId="4" borderId="11" xfId="3" applyNumberFormat="1" applyFont="1" applyFill="1" applyBorder="1" applyAlignment="1" applyProtection="1">
      <alignment horizontal="center" vertical="center" wrapText="1"/>
    </xf>
    <xf numFmtId="14" fontId="50" fillId="4" borderId="0" xfId="3" applyNumberFormat="1" applyFont="1" applyFill="1" applyAlignment="1" applyProtection="1">
      <alignment horizontal="center" vertical="center"/>
    </xf>
    <xf numFmtId="169" fontId="16" fillId="3" borderId="10" xfId="3" applyNumberFormat="1" applyFont="1" applyFill="1" applyBorder="1" applyAlignment="1" applyProtection="1">
      <alignment horizontal="center" shrinkToFit="1"/>
    </xf>
    <xf numFmtId="169" fontId="16" fillId="3" borderId="6" xfId="3" applyNumberFormat="1" applyFont="1" applyFill="1" applyBorder="1" applyAlignment="1" applyProtection="1">
      <alignment horizontal="center" shrinkToFit="1"/>
    </xf>
    <xf numFmtId="169" fontId="16" fillId="3" borderId="11" xfId="3" applyNumberFormat="1" applyFont="1" applyFill="1" applyBorder="1" applyAlignment="1" applyProtection="1">
      <alignment horizontal="center" shrinkToFit="1"/>
    </xf>
    <xf numFmtId="169" fontId="19" fillId="3" borderId="12" xfId="3" applyNumberFormat="1" applyFont="1" applyFill="1" applyBorder="1" applyAlignment="1" applyProtection="1">
      <alignment horizontal="center" shrinkToFit="1"/>
    </xf>
    <xf numFmtId="169" fontId="19" fillId="3" borderId="0" xfId="3" applyNumberFormat="1" applyFont="1" applyFill="1" applyAlignment="1" applyProtection="1">
      <alignment horizontal="center" shrinkToFit="1"/>
    </xf>
    <xf numFmtId="169" fontId="19" fillId="3" borderId="13" xfId="3" applyNumberFormat="1" applyFont="1" applyFill="1" applyBorder="1" applyAlignment="1" applyProtection="1">
      <alignment horizontal="center" shrinkToFit="1"/>
    </xf>
    <xf numFmtId="0" fontId="17" fillId="4" borderId="5" xfId="3" applyFont="1" applyFill="1" applyBorder="1" applyAlignment="1" applyProtection="1">
      <alignment horizontal="right"/>
    </xf>
    <xf numFmtId="0" fontId="16" fillId="4" borderId="0" xfId="3" applyFont="1" applyFill="1" applyAlignment="1" applyProtection="1">
      <alignment horizontal="right"/>
    </xf>
    <xf numFmtId="0" fontId="4" fillId="0" borderId="3" xfId="0" applyFont="1" applyBorder="1" applyAlignment="1">
      <alignment horizontal="center" vertical="center"/>
      <protection locked="0"/>
    </xf>
    <xf numFmtId="167" fontId="4" fillId="3" borderId="10" xfId="0" applyNumberFormat="1" applyFont="1" applyFill="1" applyBorder="1" applyAlignment="1" applyProtection="1">
      <alignment horizontal="left" vertical="center"/>
    </xf>
    <xf numFmtId="167" fontId="4" fillId="3" borderId="11" xfId="0" applyNumberFormat="1" applyFont="1" applyFill="1" applyBorder="1" applyAlignment="1" applyProtection="1">
      <alignment horizontal="left" vertical="center"/>
    </xf>
    <xf numFmtId="0" fontId="11" fillId="0" borderId="3" xfId="0" applyFont="1" applyBorder="1" applyAlignment="1" applyProtection="1">
      <alignment horizontal="left" vertical="center"/>
    </xf>
    <xf numFmtId="0" fontId="4" fillId="0" borderId="0" xfId="0" applyFont="1" applyAlignment="1" applyProtection="1">
      <alignment horizontal="center"/>
    </xf>
    <xf numFmtId="0" fontId="12" fillId="0" borderId="0" xfId="0" applyFont="1" applyAlignment="1" applyProtection="1">
      <alignment horizontal="left" vertical="top" wrapText="1"/>
    </xf>
  </cellXfs>
  <cellStyles count="9">
    <cellStyle name="Link" xfId="8" builtinId="8"/>
    <cellStyle name="Prozent 2" xfId="2" xr:uid="{00000000-0005-0000-0000-000001000000}"/>
    <cellStyle name="Standard" xfId="0" builtinId="0"/>
    <cellStyle name="Standard 2" xfId="1" xr:uid="{00000000-0005-0000-0000-000003000000}"/>
    <cellStyle name="Standard 2 2" xfId="3" xr:uid="{00000000-0005-0000-0000-000004000000}"/>
    <cellStyle name="Standard 2 3" xfId="4" xr:uid="{00000000-0005-0000-0000-000005000000}"/>
    <cellStyle name="Standard 2 3 2" xfId="5" xr:uid="{00000000-0005-0000-0000-000006000000}"/>
    <cellStyle name="Standard 2 4" xfId="6" xr:uid="{00000000-0005-0000-0000-000007000000}"/>
    <cellStyle name="Standard 3" xfId="7" xr:uid="{00000000-0005-0000-0000-000008000000}"/>
  </cellStyles>
  <dxfs count="14">
    <dxf>
      <font>
        <color theme="0" tint="-0.14996795556505021"/>
      </font>
    </dxf>
    <dxf>
      <font>
        <color theme="0" tint="-0.14996795556505021"/>
      </font>
    </dxf>
    <dxf>
      <font>
        <color rgb="FFFFFF99"/>
      </font>
    </dxf>
    <dxf>
      <font>
        <color theme="0" tint="-0.14996795556505021"/>
      </font>
    </dxf>
    <dxf>
      <font>
        <b/>
        <i/>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dxf>
    <dxf>
      <font>
        <color rgb="FF9C0006"/>
      </font>
      <fill>
        <patternFill>
          <bgColor rgb="FFFFC7CE"/>
        </patternFill>
      </fill>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AB$12" lockText="1" noThreeD="1"/>
</file>

<file path=xl/ctrlProps/ctrlProp10.xml><?xml version="1.0" encoding="utf-8"?>
<formControlPr xmlns="http://schemas.microsoft.com/office/spreadsheetml/2009/9/main" objectType="CheckBox" fmlaLink="$M$55" lockText="1" noThreeD="1"/>
</file>

<file path=xl/ctrlProps/ctrlProp11.xml><?xml version="1.0" encoding="utf-8"?>
<formControlPr xmlns="http://schemas.microsoft.com/office/spreadsheetml/2009/9/main" objectType="CheckBox" fmlaLink="$M$56" lockText="1" noThreeD="1"/>
</file>

<file path=xl/ctrlProps/ctrlProp12.xml><?xml version="1.0" encoding="utf-8"?>
<formControlPr xmlns="http://schemas.microsoft.com/office/spreadsheetml/2009/9/main" objectType="CheckBox" fmlaLink="$AB$12" lockText="1" noThreeD="1"/>
</file>

<file path=xl/ctrlProps/ctrlProp13.xml><?xml version="1.0" encoding="utf-8"?>
<formControlPr xmlns="http://schemas.microsoft.com/office/spreadsheetml/2009/9/main" objectType="CheckBox" fmlaLink="$AB$13" lockText="1" noThreeD="1"/>
</file>

<file path=xl/ctrlProps/ctrlProp14.xml><?xml version="1.0" encoding="utf-8"?>
<formControlPr xmlns="http://schemas.microsoft.com/office/spreadsheetml/2009/9/main" objectType="CheckBox" fmlaLink="$AA$63" lockText="1" noThreeD="1"/>
</file>

<file path=xl/ctrlProps/ctrlProp2.xml><?xml version="1.0" encoding="utf-8"?>
<formControlPr xmlns="http://schemas.microsoft.com/office/spreadsheetml/2009/9/main" objectType="CheckBox" fmlaLink="$AB$13" lockText="1" noThreeD="1"/>
</file>

<file path=xl/ctrlProps/ctrlProp3.xml><?xml version="1.0" encoding="utf-8"?>
<formControlPr xmlns="http://schemas.microsoft.com/office/spreadsheetml/2009/9/main" objectType="CheckBox" fmlaLink="$Y$55" lockText="1" noThreeD="1"/>
</file>

<file path=xl/ctrlProps/ctrlProp4.xml><?xml version="1.0" encoding="utf-8"?>
<formControlPr xmlns="http://schemas.microsoft.com/office/spreadsheetml/2009/9/main" objectType="CheckBox" fmlaLink="$Y$54" lockText="1" noThreeD="1"/>
</file>

<file path=xl/ctrlProps/ctrlProp5.xml><?xml version="1.0" encoding="utf-8"?>
<formControlPr xmlns="http://schemas.microsoft.com/office/spreadsheetml/2009/9/main" objectType="CheckBox" fmlaLink="$M$54" lockText="1" noThreeD="1"/>
</file>

<file path=xl/ctrlProps/ctrlProp6.xml><?xml version="1.0" encoding="utf-8"?>
<formControlPr xmlns="http://schemas.microsoft.com/office/spreadsheetml/2009/9/main" objectType="CheckBox" fmlaLink="$Y$57" lockText="1" noThreeD="1"/>
</file>

<file path=xl/ctrlProps/ctrlProp7.xml><?xml version="1.0" encoding="utf-8"?>
<formControlPr xmlns="http://schemas.microsoft.com/office/spreadsheetml/2009/9/main" objectType="CheckBox" fmlaLink="$Y$56" lockText="1" noThreeD="1"/>
</file>

<file path=xl/ctrlProps/ctrlProp8.xml><?xml version="1.0" encoding="utf-8"?>
<formControlPr xmlns="http://schemas.microsoft.com/office/spreadsheetml/2009/9/main" objectType="CheckBox" fmlaLink="$Y$58" lockText="1" noThreeD="1"/>
</file>

<file path=xl/ctrlProps/ctrlProp9.xml><?xml version="1.0" encoding="utf-8"?>
<formControlPr xmlns="http://schemas.microsoft.com/office/spreadsheetml/2009/9/main" objectType="CheckBox" fmlaLink="$M$57"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182880</xdr:colOff>
          <xdr:row>11</xdr:row>
          <xdr:rowOff>0</xdr:rowOff>
        </xdr:from>
        <xdr:to>
          <xdr:col>28</xdr:col>
          <xdr:colOff>123825</xdr:colOff>
          <xdr:row>12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12</xdr:row>
          <xdr:rowOff>0</xdr:rowOff>
        </xdr:from>
        <xdr:to>
          <xdr:col>28</xdr:col>
          <xdr:colOff>142875</xdr:colOff>
          <xdr:row>13</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54</xdr:row>
          <xdr:rowOff>7620</xdr:rowOff>
        </xdr:from>
        <xdr:to>
          <xdr:col>25</xdr:col>
          <xdr:colOff>28575</xdr:colOff>
          <xdr:row>54</xdr:row>
          <xdr:rowOff>180975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53</xdr:row>
          <xdr:rowOff>30480</xdr:rowOff>
        </xdr:from>
        <xdr:to>
          <xdr:col>25</xdr:col>
          <xdr:colOff>28575</xdr:colOff>
          <xdr:row>53</xdr:row>
          <xdr:rowOff>200025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53</xdr:row>
          <xdr:rowOff>38100</xdr:rowOff>
        </xdr:from>
        <xdr:to>
          <xdr:col>13</xdr:col>
          <xdr:colOff>47625</xdr:colOff>
          <xdr:row>53</xdr:row>
          <xdr:rowOff>200025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56</xdr:row>
          <xdr:rowOff>7620</xdr:rowOff>
        </xdr:from>
        <xdr:to>
          <xdr:col>25</xdr:col>
          <xdr:colOff>28575</xdr:colOff>
          <xdr:row>56</xdr:row>
          <xdr:rowOff>180975</xdr:rowOff>
        </xdr:to>
        <xdr:sp macro="" textlink="">
          <xdr:nvSpPr>
            <xdr:cNvPr id="14374" name="Check Box 1027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55</xdr:row>
          <xdr:rowOff>152400</xdr:rowOff>
        </xdr:from>
        <xdr:to>
          <xdr:col>25</xdr:col>
          <xdr:colOff>28575</xdr:colOff>
          <xdr:row>55</xdr:row>
          <xdr:rowOff>314325</xdr:rowOff>
        </xdr:to>
        <xdr:sp macro="" textlink="">
          <xdr:nvSpPr>
            <xdr:cNvPr id="14375" name="Check Box 1027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56</xdr:row>
          <xdr:rowOff>198120</xdr:rowOff>
        </xdr:from>
        <xdr:to>
          <xdr:col>25</xdr:col>
          <xdr:colOff>28575</xdr:colOff>
          <xdr:row>57</xdr:row>
          <xdr:rowOff>161925</xdr:rowOff>
        </xdr:to>
        <xdr:sp macro="" textlink="">
          <xdr:nvSpPr>
            <xdr:cNvPr id="14376" name="Check Box 1028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56</xdr:row>
          <xdr:rowOff>7620</xdr:rowOff>
        </xdr:from>
        <xdr:to>
          <xdr:col>13</xdr:col>
          <xdr:colOff>47625</xdr:colOff>
          <xdr:row>56</xdr:row>
          <xdr:rowOff>180975</xdr:rowOff>
        </xdr:to>
        <xdr:sp macro="" textlink="">
          <xdr:nvSpPr>
            <xdr:cNvPr id="14383" name="Check Box 1028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54</xdr:row>
          <xdr:rowOff>7620</xdr:rowOff>
        </xdr:from>
        <xdr:to>
          <xdr:col>13</xdr:col>
          <xdr:colOff>47625</xdr:colOff>
          <xdr:row>54</xdr:row>
          <xdr:rowOff>161925</xdr:rowOff>
        </xdr:to>
        <xdr:sp macro="" textlink="">
          <xdr:nvSpPr>
            <xdr:cNvPr id="14384" name="Check Box 1028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55</xdr:row>
          <xdr:rowOff>45720</xdr:rowOff>
        </xdr:from>
        <xdr:to>
          <xdr:col>13</xdr:col>
          <xdr:colOff>47625</xdr:colOff>
          <xdr:row>55</xdr:row>
          <xdr:rowOff>219075</xdr:rowOff>
        </xdr:to>
        <xdr:sp macro="" textlink="">
          <xdr:nvSpPr>
            <xdr:cNvPr id="14387" name="Check Box 1029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11</xdr:row>
          <xdr:rowOff>0</xdr:rowOff>
        </xdr:from>
        <xdr:to>
          <xdr:col>28</xdr:col>
          <xdr:colOff>123825</xdr:colOff>
          <xdr:row>12</xdr:row>
          <xdr:rowOff>9525</xdr:rowOff>
        </xdr:to>
        <xdr:sp macro="" textlink="">
          <xdr:nvSpPr>
            <xdr:cNvPr id="14396" name="Check Box 10300"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12</xdr:row>
          <xdr:rowOff>0</xdr:rowOff>
        </xdr:from>
        <xdr:to>
          <xdr:col>28</xdr:col>
          <xdr:colOff>142875</xdr:colOff>
          <xdr:row>13</xdr:row>
          <xdr:rowOff>9525</xdr:rowOff>
        </xdr:to>
        <xdr:sp macro="" textlink="">
          <xdr:nvSpPr>
            <xdr:cNvPr id="14397" name="Check Box 10301" hidden="1">
              <a:extLst>
                <a:ext uri="{63B3BB69-23CF-44E3-9099-C40C66FF867C}">
                  <a14:compatExt spid="_x0000_s14397"/>
                </a:ext>
                <a:ext uri="{FF2B5EF4-FFF2-40B4-BE49-F238E27FC236}">
                  <a16:creationId xmlns:a16="http://schemas.microsoft.com/office/drawing/2014/main" id="{00000000-0008-0000-02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62</xdr:row>
          <xdr:rowOff>30480</xdr:rowOff>
        </xdr:from>
        <xdr:to>
          <xdr:col>26</xdr:col>
          <xdr:colOff>161925</xdr:colOff>
          <xdr:row>63</xdr:row>
          <xdr:rowOff>9525</xdr:rowOff>
        </xdr:to>
        <xdr:sp macro="" textlink="">
          <xdr:nvSpPr>
            <xdr:cNvPr id="14402" name="Check Box 10306" hidden="1">
              <a:extLst>
                <a:ext uri="{63B3BB69-23CF-44E3-9099-C40C66FF867C}">
                  <a14:compatExt spid="_x0000_s14402"/>
                </a:ext>
                <a:ext uri="{FF2B5EF4-FFF2-40B4-BE49-F238E27FC236}">
                  <a16:creationId xmlns:a16="http://schemas.microsoft.com/office/drawing/2014/main" id="{00000000-0008-0000-02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Neue%20Struktur\3.%20F&#246;rderung\3.2.%20F&#246;rderung%20aus%20Mitteln%20d.%20Bay.%20Staatsreg\3.2.1.%20KSV\NEU%20ab%202018\Formulare%20zum%20Testen\BDKJ\Kopie%20von%20AEJ-Antrag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Neue%20Struktur\3.%20F&#246;rderung\3.2.%20F&#246;rderung%20aus%20Mitteln%20d.%20Bay.%20Staatsreg\3.2.1.%20KSV\NEU%20ab%202018\Formulare%20zum%20Testen\BDKJ\Claudia\20150713_AEJ-Antr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menschlüssel"/>
      <sheetName val="so gehts"/>
      <sheetName val="TN-Liste_AEJ"/>
      <sheetName val="Verwendungsnachweis AEJ"/>
      <sheetName val="Auszahlungsbescheid"/>
      <sheetName val="Kopie für Diözesanstelle"/>
      <sheetName val="Kopie"/>
    </sheetNames>
    <sheetDataSet>
      <sheetData sheetId="0">
        <row r="7">
          <cell r="B7" t="str">
            <v>Natur- und umweltbezogene Schwerpunkte</v>
          </cell>
        </row>
        <row r="8">
          <cell r="B8" t="str">
            <v>Handwerklich-technische Schwerpunkte</v>
          </cell>
        </row>
        <row r="9">
          <cell r="B9" t="str">
            <v>Rettungs- und Hilfstechniken</v>
          </cell>
        </row>
        <row r="10">
          <cell r="B10" t="str">
            <v>(Gesellschafts-)polit., histor., arbeitsweltbez., interkult., weltansch., relig. Schwerpunkte</v>
          </cell>
        </row>
        <row r="11">
          <cell r="B11" t="str">
            <v>Medien (-pädagogische) Schwerpunkte</v>
          </cell>
        </row>
        <row r="12">
          <cell r="B12" t="str">
            <v xml:space="preserve">Hauswirtschaftliche Schwerpunkte </v>
          </cell>
        </row>
        <row r="13">
          <cell r="B13" t="str">
            <v>Jugendkulturelle und künstlerisch kreative Schwerpunkte</v>
          </cell>
        </row>
        <row r="14">
          <cell r="B14" t="str">
            <v>Spielbezogene Schwerpunkte</v>
          </cell>
        </row>
        <row r="15">
          <cell r="B15" t="str">
            <v>Sportbezogene Schwerpunkte</v>
          </cell>
        </row>
        <row r="16">
          <cell r="B16" t="str">
            <v>Schwerpunkte im Bereich der Traditions- und Brauchtumspflege</v>
          </cell>
        </row>
        <row r="17">
          <cell r="B17" t="str">
            <v>Schwerpunkte im Bereich der Didaktik und Methodik</v>
          </cell>
        </row>
        <row r="18">
          <cell r="B18" t="str">
            <v>Geschlechtsdifferenzierte Schwerpunkte</v>
          </cell>
        </row>
        <row r="19">
          <cell r="B19" t="str">
            <v>Auseinandersetzung mit dem Thema Gewalt und Gewaltprävention</v>
          </cell>
        </row>
        <row r="20">
          <cell r="B20" t="str">
            <v>Schulbegleitende Angebotsschwerpunkte</v>
          </cell>
        </row>
        <row r="21">
          <cell r="B21" t="str">
            <v>Beratungen</v>
          </cell>
        </row>
        <row r="22">
          <cell r="B22" t="str">
            <v>Sonstige</v>
          </cell>
        </row>
        <row r="23">
          <cell r="B23" t="str">
            <v>Kein festgelegter Schwerpunkt</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menschlüssel"/>
      <sheetName val="so gehts"/>
      <sheetName val="TN-Liste_AEJ"/>
      <sheetName val="Verwendungsnachweis AEJ"/>
      <sheetName val="Auszahlungsbescheid"/>
      <sheetName val="Auszahlungsbescheid Kopie"/>
    </sheetNames>
    <sheetDataSet>
      <sheetData sheetId="0" refreshError="1">
        <row r="7">
          <cell r="B7" t="str">
            <v>Natur- und umweltbezogene Schwerpunkte</v>
          </cell>
        </row>
        <row r="8">
          <cell r="B8" t="str">
            <v>Handwerklich-technische Schwerpunkte</v>
          </cell>
        </row>
        <row r="9">
          <cell r="B9" t="str">
            <v>Rettungs- und Hilfstechniken</v>
          </cell>
        </row>
        <row r="10">
          <cell r="B10" t="str">
            <v>(Gesellschafts-)polit., histor., arbeitsweltbez., interkult., weltansch., relig. Schwerpunkte</v>
          </cell>
        </row>
        <row r="11">
          <cell r="B11" t="str">
            <v>Medien (-pädagogische) Schwerpunkte</v>
          </cell>
        </row>
        <row r="12">
          <cell r="B12" t="str">
            <v xml:space="preserve">Hauswirtschaftliche Schwerpunkte </v>
          </cell>
        </row>
        <row r="13">
          <cell r="B13" t="str">
            <v>Jugendkulturelle und künstlerisch kreative Schwerpunkte</v>
          </cell>
        </row>
        <row r="14">
          <cell r="B14" t="str">
            <v>Spielbezogene Schwerpunkte</v>
          </cell>
        </row>
        <row r="15">
          <cell r="B15" t="str">
            <v>Sportbezogene Schwerpunkte</v>
          </cell>
        </row>
        <row r="16">
          <cell r="B16" t="str">
            <v>Schwerpunkte im Bereich der Traditions- und Brauchtumspflege</v>
          </cell>
        </row>
        <row r="17">
          <cell r="B17" t="str">
            <v>Schwerpunkte im Bereich der Didaktik und Methodik</v>
          </cell>
        </row>
        <row r="18">
          <cell r="B18" t="str">
            <v>Geschlechtsdifferenzierte Schwerpunkte</v>
          </cell>
        </row>
        <row r="19">
          <cell r="B19" t="str">
            <v>Auseinandersetzung mit dem Thema Gewalt und Gewaltprävention</v>
          </cell>
        </row>
        <row r="20">
          <cell r="B20" t="str">
            <v>Schulbegleitende Angebotsschwerpunkte</v>
          </cell>
        </row>
        <row r="21">
          <cell r="B21" t="str">
            <v>Beratungen</v>
          </cell>
        </row>
        <row r="22">
          <cell r="B22" t="str">
            <v>Sonstige</v>
          </cell>
        </row>
        <row r="23">
          <cell r="B23" t="str">
            <v>Kein festgelegter Schwerpunkt</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bezjr-oberfranken.de/datenschutz/" TargetMode="External"/><Relationship Id="rId16" Type="http://schemas.openxmlformats.org/officeDocument/2006/relationships/ctrlProp" Target="../ctrlProps/ctrlProp11.xml"/><Relationship Id="rId20" Type="http://schemas.openxmlformats.org/officeDocument/2006/relationships/comments" Target="../comments2.xml"/><Relationship Id="rId1" Type="http://schemas.openxmlformats.org/officeDocument/2006/relationships/hyperlink" Target="https://www.bezirksjugendring-mittelfranken.de/de/footer-navigation/datenschutz.html"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4.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Z22"/>
  <sheetViews>
    <sheetView showGridLines="0" tabSelected="1" topLeftCell="A4" zoomScaleNormal="100" workbookViewId="0">
      <selection activeCell="B8" sqref="B8:W8"/>
    </sheetView>
  </sheetViews>
  <sheetFormatPr baseColWidth="10" defaultColWidth="11.5546875" defaultRowHeight="14.4"/>
  <cols>
    <col min="1" max="2" width="4.5546875" style="197" customWidth="1"/>
    <col min="3" max="3" width="3.88671875" style="197" customWidth="1"/>
    <col min="4" max="4" width="5.44140625" style="197" customWidth="1"/>
    <col min="5" max="5" width="4.88671875" style="197" customWidth="1"/>
    <col min="6" max="6" width="4" style="197" customWidth="1"/>
    <col min="7" max="7" width="4.44140625" style="197" customWidth="1"/>
    <col min="8" max="8" width="5.44140625" style="197" customWidth="1"/>
    <col min="9" max="9" width="4.5546875" style="197" customWidth="1"/>
    <col min="10" max="10" width="4" style="197" customWidth="1"/>
    <col min="11" max="11" width="4.5546875" style="197" customWidth="1"/>
    <col min="12" max="13" width="4.44140625" style="197" customWidth="1"/>
    <col min="14" max="14" width="4.88671875" style="197" customWidth="1"/>
    <col min="15" max="15" width="4.5546875" style="197" customWidth="1"/>
    <col min="16" max="17" width="5.109375" style="197" customWidth="1"/>
    <col min="18" max="18" width="5.5546875" style="197" customWidth="1"/>
    <col min="19" max="19" width="4.5546875" style="197" customWidth="1"/>
    <col min="20" max="21" width="5.44140625" style="197" customWidth="1"/>
    <col min="22" max="22" width="6.44140625" style="197" customWidth="1"/>
    <col min="23" max="23" width="5.5546875" style="197" customWidth="1"/>
    <col min="24" max="24" width="5.109375" style="197" customWidth="1"/>
    <col min="25" max="25" width="6.44140625" style="197" customWidth="1"/>
    <col min="26" max="26" width="6.88671875" style="197" customWidth="1"/>
    <col min="27" max="16384" width="11.5546875" style="197"/>
  </cols>
  <sheetData>
    <row r="1" spans="1:26" s="172" customFormat="1" ht="21">
      <c r="A1" s="279" t="s">
        <v>183</v>
      </c>
      <c r="B1" s="279"/>
      <c r="C1" s="279"/>
      <c r="D1" s="279"/>
      <c r="E1" s="279"/>
      <c r="F1" s="279"/>
      <c r="G1" s="279"/>
      <c r="H1" s="279"/>
      <c r="I1" s="279"/>
      <c r="J1" s="279"/>
      <c r="K1" s="279"/>
      <c r="L1" s="279"/>
      <c r="M1" s="279"/>
      <c r="N1" s="279"/>
      <c r="O1" s="279"/>
      <c r="P1" s="279"/>
      <c r="Q1" s="279"/>
      <c r="R1" s="279"/>
      <c r="S1" s="279"/>
      <c r="T1" s="279"/>
      <c r="U1" s="279"/>
      <c r="V1" s="279"/>
      <c r="W1" s="279"/>
      <c r="X1" s="171"/>
      <c r="Y1" s="171"/>
      <c r="Z1" s="171"/>
    </row>
    <row r="3" spans="1:26" s="174" customFormat="1" ht="42.75" customHeight="1">
      <c r="A3" s="281" t="s">
        <v>307</v>
      </c>
      <c r="B3" s="281"/>
      <c r="C3" s="281"/>
      <c r="D3" s="281"/>
      <c r="E3" s="281"/>
      <c r="F3" s="281"/>
      <c r="G3" s="281"/>
      <c r="H3" s="281"/>
      <c r="I3" s="281"/>
      <c r="J3" s="281"/>
      <c r="K3" s="281"/>
      <c r="L3" s="281"/>
      <c r="M3" s="281"/>
      <c r="N3" s="281"/>
      <c r="O3" s="281"/>
      <c r="P3" s="281"/>
      <c r="Q3" s="281"/>
      <c r="R3" s="281"/>
      <c r="S3" s="281"/>
      <c r="T3" s="281"/>
      <c r="U3" s="281"/>
      <c r="V3" s="281"/>
      <c r="W3" s="281"/>
      <c r="X3" s="173"/>
      <c r="Y3" s="173"/>
      <c r="Z3" s="173"/>
    </row>
    <row r="4" spans="1:26" s="174" customFormat="1">
      <c r="Z4" s="175"/>
    </row>
    <row r="5" spans="1:26" s="174" customFormat="1" ht="18">
      <c r="A5" s="282" t="s">
        <v>217</v>
      </c>
      <c r="B5" s="282"/>
      <c r="C5" s="282"/>
      <c r="D5" s="282"/>
      <c r="E5" s="282"/>
      <c r="F5" s="282"/>
      <c r="G5" s="282"/>
      <c r="H5" s="282"/>
      <c r="I5" s="282"/>
      <c r="J5" s="282"/>
      <c r="K5" s="282"/>
      <c r="L5" s="282"/>
      <c r="M5" s="282"/>
      <c r="N5" s="282"/>
      <c r="O5" s="282"/>
      <c r="P5" s="282"/>
      <c r="Q5" s="282"/>
      <c r="R5" s="282"/>
      <c r="S5" s="282"/>
      <c r="T5" s="282"/>
      <c r="U5" s="282"/>
      <c r="V5" s="282"/>
      <c r="W5" s="282"/>
      <c r="X5" s="176"/>
      <c r="Y5" s="176"/>
      <c r="Z5" s="176"/>
    </row>
    <row r="6" spans="1:26" s="174" customFormat="1" ht="18">
      <c r="A6" s="177"/>
      <c r="B6" s="177"/>
      <c r="C6" s="177"/>
      <c r="D6" s="177"/>
      <c r="E6" s="177"/>
      <c r="F6" s="177"/>
      <c r="G6" s="177"/>
      <c r="H6" s="177"/>
      <c r="I6" s="177"/>
      <c r="J6" s="177"/>
      <c r="K6" s="177"/>
      <c r="L6" s="177"/>
      <c r="M6" s="177"/>
      <c r="N6" s="177"/>
      <c r="O6" s="177"/>
      <c r="P6" s="177"/>
      <c r="Q6" s="177"/>
      <c r="R6" s="177"/>
      <c r="S6" s="177"/>
      <c r="T6" s="177"/>
      <c r="U6" s="177"/>
      <c r="V6" s="177"/>
      <c r="W6" s="177"/>
      <c r="X6" s="176"/>
      <c r="Y6" s="176"/>
      <c r="Z6" s="176"/>
    </row>
    <row r="7" spans="1:26" s="179" customFormat="1" ht="60" customHeight="1">
      <c r="A7" s="178" t="s">
        <v>119</v>
      </c>
      <c r="B7" s="278" t="s">
        <v>285</v>
      </c>
      <c r="C7" s="278"/>
      <c r="D7" s="278"/>
      <c r="E7" s="278"/>
      <c r="F7" s="278"/>
      <c r="G7" s="278"/>
      <c r="H7" s="278"/>
      <c r="I7" s="278"/>
      <c r="J7" s="278"/>
      <c r="K7" s="278"/>
      <c r="L7" s="278"/>
      <c r="M7" s="278"/>
      <c r="N7" s="278"/>
      <c r="O7" s="278"/>
      <c r="P7" s="278"/>
      <c r="Q7" s="278"/>
      <c r="R7" s="278"/>
      <c r="S7" s="278"/>
      <c r="T7" s="278"/>
      <c r="U7" s="278"/>
      <c r="V7" s="278"/>
      <c r="W7" s="278"/>
      <c r="X7" s="178"/>
      <c r="Y7" s="178"/>
      <c r="Z7" s="178"/>
    </row>
    <row r="8" spans="1:26" s="179" customFormat="1" ht="60" customHeight="1">
      <c r="A8" s="180" t="s">
        <v>120</v>
      </c>
      <c r="B8" s="278" t="s">
        <v>312</v>
      </c>
      <c r="C8" s="278"/>
      <c r="D8" s="278"/>
      <c r="E8" s="278"/>
      <c r="F8" s="278"/>
      <c r="G8" s="278"/>
      <c r="H8" s="278"/>
      <c r="I8" s="278"/>
      <c r="J8" s="278"/>
      <c r="K8" s="278"/>
      <c r="L8" s="278"/>
      <c r="M8" s="278"/>
      <c r="N8" s="278"/>
      <c r="O8" s="278"/>
      <c r="P8" s="278"/>
      <c r="Q8" s="278"/>
      <c r="R8" s="278"/>
      <c r="S8" s="278"/>
      <c r="T8" s="278"/>
      <c r="U8" s="278"/>
      <c r="V8" s="278"/>
      <c r="W8" s="278"/>
      <c r="X8" s="178"/>
      <c r="Y8" s="178"/>
      <c r="Z8" s="178"/>
    </row>
    <row r="9" spans="1:26" s="179" customFormat="1" ht="109.35" customHeight="1">
      <c r="A9" s="180" t="s">
        <v>121</v>
      </c>
      <c r="B9" s="278" t="s">
        <v>309</v>
      </c>
      <c r="C9" s="278"/>
      <c r="D9" s="278"/>
      <c r="E9" s="278"/>
      <c r="F9" s="278"/>
      <c r="G9" s="278"/>
      <c r="H9" s="278"/>
      <c r="I9" s="278"/>
      <c r="J9" s="278"/>
      <c r="K9" s="278"/>
      <c r="L9" s="278"/>
      <c r="M9" s="278"/>
      <c r="N9" s="278"/>
      <c r="O9" s="278"/>
      <c r="P9" s="278"/>
      <c r="Q9" s="278"/>
      <c r="R9" s="278"/>
      <c r="S9" s="278"/>
      <c r="T9" s="278"/>
      <c r="U9" s="278"/>
      <c r="V9" s="278"/>
      <c r="W9" s="278"/>
      <c r="X9" s="180"/>
      <c r="Y9" s="178"/>
      <c r="Z9" s="178"/>
    </row>
    <row r="10" spans="1:26" s="174" customFormat="1" ht="15.6">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0"/>
      <c r="Y10" s="180"/>
      <c r="Z10" s="180"/>
    </row>
    <row r="11" spans="1:26" s="174" customForma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75"/>
    </row>
    <row r="12" spans="1:26" s="174" customFormat="1" ht="41.1" customHeight="1">
      <c r="A12" s="281" t="s">
        <v>234</v>
      </c>
      <c r="B12" s="281"/>
      <c r="C12" s="281"/>
      <c r="D12" s="281"/>
      <c r="E12" s="281"/>
      <c r="F12" s="281"/>
      <c r="G12" s="281"/>
      <c r="H12" s="281"/>
      <c r="I12" s="281"/>
      <c r="J12" s="281"/>
      <c r="K12" s="281"/>
      <c r="L12" s="281"/>
      <c r="M12" s="281"/>
      <c r="N12" s="281"/>
      <c r="O12" s="281"/>
      <c r="P12" s="281"/>
      <c r="Q12" s="281"/>
      <c r="R12" s="281"/>
      <c r="S12" s="281"/>
      <c r="T12" s="281"/>
      <c r="U12" s="281"/>
      <c r="V12" s="281"/>
      <c r="W12" s="281"/>
      <c r="X12" s="183"/>
      <c r="Y12" s="183"/>
      <c r="Z12" s="183"/>
    </row>
    <row r="13" spans="1:26" s="174" customFormat="1" ht="25.35" customHeight="1">
      <c r="A13" s="184"/>
      <c r="B13" s="185"/>
      <c r="C13" s="185"/>
      <c r="D13" s="185"/>
      <c r="E13" s="185"/>
      <c r="F13" s="184"/>
      <c r="G13" s="283" t="s">
        <v>227</v>
      </c>
      <c r="H13" s="283"/>
      <c r="I13" s="283"/>
      <c r="J13" s="283"/>
      <c r="K13" s="283"/>
      <c r="L13" s="283"/>
      <c r="M13" s="283"/>
      <c r="N13" s="283"/>
      <c r="O13" s="283"/>
      <c r="P13" s="283"/>
      <c r="Q13" s="283"/>
      <c r="R13" s="283"/>
      <c r="S13" s="185"/>
      <c r="T13" s="185"/>
      <c r="U13" s="185"/>
      <c r="V13" s="185"/>
      <c r="W13" s="185"/>
      <c r="X13" s="176"/>
      <c r="Y13" s="176"/>
      <c r="Z13" s="176"/>
    </row>
    <row r="14" spans="1:26" s="187" customFormat="1" ht="36.6" customHeight="1">
      <c r="A14" s="285" t="s">
        <v>284</v>
      </c>
      <c r="B14" s="285"/>
      <c r="C14" s="285"/>
      <c r="D14" s="285"/>
      <c r="E14" s="285"/>
      <c r="F14" s="285"/>
      <c r="G14" s="285"/>
      <c r="H14" s="285"/>
      <c r="I14" s="285"/>
      <c r="J14" s="285"/>
      <c r="K14" s="285"/>
      <c r="L14" s="285"/>
      <c r="M14" s="285"/>
      <c r="N14" s="285"/>
      <c r="O14" s="285"/>
      <c r="P14" s="285"/>
      <c r="Q14" s="285"/>
      <c r="R14" s="285"/>
      <c r="S14" s="285"/>
      <c r="T14" s="285"/>
      <c r="U14" s="285"/>
      <c r="V14" s="285"/>
      <c r="W14" s="285"/>
      <c r="X14" s="186"/>
      <c r="Y14" s="186"/>
      <c r="Z14" s="186"/>
    </row>
    <row r="15" spans="1:26" s="174" customFormat="1" ht="36.6" customHeight="1">
      <c r="A15" s="284" t="s">
        <v>184</v>
      </c>
      <c r="B15" s="284"/>
      <c r="C15" s="284"/>
      <c r="D15" s="284"/>
      <c r="E15" s="284"/>
      <c r="F15" s="284"/>
      <c r="G15" s="284"/>
      <c r="H15" s="284"/>
      <c r="I15" s="284"/>
      <c r="J15" s="284"/>
      <c r="K15" s="284"/>
      <c r="L15" s="284"/>
      <c r="M15" s="284"/>
      <c r="N15" s="284"/>
      <c r="O15" s="284"/>
      <c r="P15" s="284"/>
      <c r="Q15" s="284"/>
      <c r="R15" s="284"/>
      <c r="S15" s="284"/>
      <c r="T15" s="284"/>
      <c r="U15" s="284"/>
      <c r="V15" s="284"/>
      <c r="W15" s="284"/>
      <c r="X15" s="188"/>
      <c r="Y15" s="188"/>
      <c r="Z15" s="188"/>
    </row>
    <row r="16" spans="1:26" s="174" customFormat="1" ht="23.4" customHeight="1">
      <c r="A16" s="189"/>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row>
    <row r="18" spans="1:26" s="191" customFormat="1" ht="30.6" customHeight="1">
      <c r="A18" s="280" t="s">
        <v>235</v>
      </c>
      <c r="B18" s="280"/>
      <c r="C18" s="280"/>
      <c r="D18" s="280"/>
      <c r="E18" s="280"/>
      <c r="F18" s="280"/>
      <c r="G18" s="280"/>
      <c r="H18" s="280"/>
      <c r="I18" s="280"/>
      <c r="J18" s="280"/>
      <c r="K18" s="280"/>
      <c r="L18" s="280"/>
      <c r="M18" s="280"/>
      <c r="N18" s="280"/>
      <c r="O18" s="280"/>
      <c r="P18" s="280"/>
      <c r="Q18" s="280"/>
      <c r="R18" s="280"/>
      <c r="S18" s="280"/>
      <c r="T18" s="280"/>
      <c r="U18" s="280"/>
      <c r="V18" s="280"/>
      <c r="W18" s="280"/>
      <c r="X18" s="190"/>
      <c r="Y18" s="190"/>
      <c r="Z18" s="190"/>
    </row>
    <row r="19" spans="1:26" s="184" customFormat="1" ht="158.1" customHeight="1">
      <c r="A19" s="276" t="s">
        <v>300</v>
      </c>
      <c r="B19" s="277"/>
      <c r="C19" s="277"/>
      <c r="D19" s="277"/>
      <c r="E19" s="277"/>
      <c r="F19" s="277"/>
      <c r="G19" s="277"/>
      <c r="H19" s="277"/>
      <c r="I19" s="277"/>
      <c r="J19" s="277"/>
      <c r="K19" s="277"/>
      <c r="L19" s="277"/>
      <c r="M19" s="277"/>
      <c r="N19" s="277"/>
      <c r="O19" s="277"/>
      <c r="P19" s="277"/>
      <c r="Q19" s="277"/>
      <c r="R19" s="277"/>
      <c r="S19" s="277"/>
      <c r="T19" s="277"/>
      <c r="U19" s="277"/>
      <c r="V19" s="277"/>
      <c r="W19" s="277"/>
      <c r="X19" s="192"/>
      <c r="Y19" s="192"/>
      <c r="Z19" s="192"/>
    </row>
    <row r="20" spans="1:26" s="184" customFormat="1" ht="37.35" customHeight="1">
      <c r="A20" s="193"/>
      <c r="B20" s="194"/>
      <c r="C20" s="194"/>
      <c r="D20" s="194"/>
      <c r="E20" s="194"/>
      <c r="F20" s="194"/>
      <c r="G20" s="194"/>
      <c r="H20" s="194"/>
      <c r="I20" s="194"/>
      <c r="J20" s="194"/>
      <c r="K20" s="194"/>
      <c r="L20" s="194"/>
      <c r="M20" s="194"/>
      <c r="N20" s="194"/>
      <c r="O20" s="194"/>
      <c r="P20" s="194"/>
      <c r="Q20" s="194"/>
      <c r="R20" s="194"/>
      <c r="S20" s="194"/>
      <c r="T20" s="194"/>
      <c r="U20" s="194"/>
      <c r="V20" s="194"/>
      <c r="W20" s="194"/>
      <c r="X20" s="192"/>
      <c r="Y20" s="192"/>
      <c r="Z20" s="192"/>
    </row>
    <row r="21" spans="1:26" s="195" customFormat="1" ht="82.35" customHeight="1">
      <c r="A21" s="275" t="s">
        <v>218</v>
      </c>
      <c r="B21" s="275"/>
      <c r="C21" s="275"/>
      <c r="D21" s="275"/>
      <c r="E21" s="275"/>
      <c r="F21" s="275"/>
      <c r="G21" s="275"/>
      <c r="H21" s="275"/>
      <c r="I21" s="275"/>
      <c r="J21" s="275"/>
      <c r="K21" s="275"/>
      <c r="L21" s="275"/>
      <c r="M21" s="275"/>
      <c r="N21" s="275"/>
      <c r="O21" s="275"/>
      <c r="P21" s="275"/>
      <c r="Q21" s="275"/>
      <c r="R21" s="275"/>
      <c r="S21" s="275"/>
      <c r="T21" s="275"/>
      <c r="U21" s="275"/>
      <c r="V21" s="275"/>
      <c r="W21" s="275"/>
      <c r="X21" s="186"/>
      <c r="Y21" s="186"/>
      <c r="Z21" s="186"/>
    </row>
    <row r="22" spans="1:26" ht="14.4" customHeight="1">
      <c r="A22" s="196"/>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row>
  </sheetData>
  <sheetProtection selectLockedCells="1" selectUnlockedCells="1"/>
  <mergeCells count="13">
    <mergeCell ref="A1:W1"/>
    <mergeCell ref="A18:W18"/>
    <mergeCell ref="A3:W3"/>
    <mergeCell ref="A12:W12"/>
    <mergeCell ref="A5:W5"/>
    <mergeCell ref="G13:R13"/>
    <mergeCell ref="A15:W15"/>
    <mergeCell ref="A14:W14"/>
    <mergeCell ref="A21:W21"/>
    <mergeCell ref="A19:W19"/>
    <mergeCell ref="B7:W7"/>
    <mergeCell ref="B8:W8"/>
    <mergeCell ref="B9:W9"/>
  </mergeCells>
  <pageMargins left="0.59055118110236227" right="0.39370078740157483" top="0.78740157480314965" bottom="0.39370078740157483" header="0.39370078740157483" footer="0.19685039370078741"/>
  <pageSetup paperSize="9" scale="83" orientation="portrait" r:id="rId1"/>
  <headerFooter>
    <oddHeader>&amp;R&amp;G</oddHeader>
    <oddFooter>&amp;C&amp;"Roboto,Standard"&amp;10Bezirksjugendring Mittelfranken, Gleißbühlstraße 7, 90402 Nürnberg</oddFooter>
  </headerFooter>
  <colBreaks count="1" manualBreakCount="1">
    <brk id="23" min="2" max="21" man="1"/>
  </colBreaks>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FF99"/>
    <pageSetUpPr fitToPage="1"/>
  </sheetPr>
  <dimension ref="A1:AR156"/>
  <sheetViews>
    <sheetView showGridLines="0" zoomScale="90" zoomScaleNormal="90" zoomScaleSheetLayoutView="77" workbookViewId="0">
      <selection activeCell="A26" sqref="A26:K26"/>
    </sheetView>
  </sheetViews>
  <sheetFormatPr baseColWidth="10" defaultColWidth="11.44140625" defaultRowHeight="15.6"/>
  <cols>
    <col min="1" max="1" width="5.109375" style="2" customWidth="1"/>
    <col min="2" max="2" width="15.5546875" style="2" customWidth="1"/>
    <col min="3" max="3" width="23.5546875" style="2" customWidth="1"/>
    <col min="4" max="6" width="3.5546875" style="4" customWidth="1"/>
    <col min="7" max="7" width="7" style="15" customWidth="1"/>
    <col min="8" max="8" width="22.44140625" style="2" customWidth="1"/>
    <col min="9" max="10" width="8.5546875" style="2" customWidth="1"/>
    <col min="11" max="11" width="9.5546875" style="2" bestFit="1" customWidth="1"/>
    <col min="12" max="12" width="3.88671875" style="197" customWidth="1"/>
    <col min="13" max="28" width="2.88671875" style="2" customWidth="1"/>
    <col min="29" max="29" width="3.44140625" style="2" customWidth="1"/>
    <col min="30" max="30" width="13.88671875" style="60" hidden="1" customWidth="1"/>
    <col min="31" max="33" width="9.109375" style="60" hidden="1" customWidth="1"/>
    <col min="34" max="34" width="6.44140625" style="60" hidden="1" customWidth="1"/>
    <col min="35" max="35" width="3" style="60" hidden="1" customWidth="1"/>
    <col min="36" max="36" width="8.44140625" style="60" hidden="1" customWidth="1"/>
    <col min="37" max="38" width="5.88671875" style="60" hidden="1" customWidth="1"/>
    <col min="39" max="39" width="5.44140625" style="60" hidden="1" customWidth="1"/>
    <col min="40" max="40" width="5.5546875" style="60" hidden="1" customWidth="1"/>
    <col min="41" max="41" width="8.44140625" style="60" hidden="1" customWidth="1"/>
    <col min="42" max="42" width="5.88671875" style="60" hidden="1" customWidth="1"/>
    <col min="43" max="43" width="6.109375" style="2" hidden="1" customWidth="1"/>
    <col min="44" max="44" width="11.44140625" style="2" hidden="1" customWidth="1"/>
    <col min="45" max="16384" width="11.44140625" style="2"/>
  </cols>
  <sheetData>
    <row r="1" spans="1:43">
      <c r="A1" s="1" t="s">
        <v>113</v>
      </c>
      <c r="D1" s="307"/>
      <c r="E1" s="307"/>
      <c r="F1" s="307"/>
      <c r="G1" s="307"/>
      <c r="H1" s="307"/>
      <c r="I1" s="1"/>
    </row>
    <row r="2" spans="1:43">
      <c r="A2" s="1" t="s">
        <v>232</v>
      </c>
      <c r="D2" s="307"/>
      <c r="E2" s="307"/>
      <c r="F2" s="254"/>
      <c r="G2" s="307"/>
      <c r="H2" s="307"/>
      <c r="I2" s="1"/>
      <c r="J2" s="18"/>
    </row>
    <row r="3" spans="1:43">
      <c r="A3" s="1" t="s">
        <v>114</v>
      </c>
      <c r="D3" s="307"/>
      <c r="E3" s="307"/>
      <c r="F3" s="307"/>
      <c r="G3" s="307"/>
      <c r="H3" s="307"/>
      <c r="I3" s="1"/>
      <c r="K3" s="225"/>
      <c r="L3" s="18" t="s">
        <v>286</v>
      </c>
      <c r="M3" s="225"/>
      <c r="N3" s="311"/>
      <c r="O3" s="311"/>
      <c r="P3" s="311"/>
      <c r="Q3" s="311"/>
      <c r="R3" s="311"/>
      <c r="S3" s="311"/>
      <c r="T3" s="311"/>
      <c r="U3" s="225"/>
      <c r="V3" s="225"/>
      <c r="W3" s="225"/>
      <c r="X3" s="225"/>
      <c r="Y3" s="225"/>
      <c r="Z3" s="225"/>
      <c r="AA3" s="225"/>
      <c r="AB3" s="225"/>
    </row>
    <row r="4" spans="1:43">
      <c r="A4" s="1" t="s">
        <v>233</v>
      </c>
      <c r="D4" s="308"/>
      <c r="E4" s="308"/>
      <c r="F4" s="255"/>
      <c r="G4" s="307"/>
      <c r="H4" s="307"/>
      <c r="I4" s="3"/>
      <c r="K4" s="225"/>
      <c r="L4" s="18" t="s">
        <v>287</v>
      </c>
      <c r="M4" s="225"/>
      <c r="N4" s="311"/>
      <c r="O4" s="311"/>
      <c r="P4" s="311"/>
      <c r="Q4" s="311"/>
      <c r="R4" s="311"/>
      <c r="S4" s="311"/>
      <c r="T4" s="311"/>
      <c r="U4" s="225"/>
      <c r="V4" s="225"/>
      <c r="W4" s="225"/>
      <c r="X4" s="225"/>
      <c r="Y4" s="225"/>
      <c r="Z4" s="225"/>
      <c r="AA4" s="225"/>
      <c r="AB4" s="225"/>
    </row>
    <row r="5" spans="1:43" ht="11.1" customHeight="1">
      <c r="M5" s="197"/>
      <c r="N5" s="197"/>
      <c r="O5" s="197"/>
      <c r="P5" s="197"/>
      <c r="Q5" s="197"/>
      <c r="R5" s="197"/>
      <c r="S5" s="197"/>
      <c r="T5" s="197"/>
      <c r="U5" s="197"/>
      <c r="V5" s="197"/>
      <c r="W5" s="197"/>
      <c r="X5" s="197"/>
      <c r="Y5" s="197"/>
      <c r="Z5" s="197"/>
      <c r="AA5" s="197"/>
      <c r="AB5" s="197"/>
    </row>
    <row r="6" spans="1:43">
      <c r="A6" s="1" t="s">
        <v>151</v>
      </c>
      <c r="B6" s="1"/>
      <c r="C6" s="1"/>
      <c r="D6" s="5"/>
      <c r="E6" s="5"/>
      <c r="F6" s="5"/>
      <c r="G6" s="6"/>
      <c r="H6" s="1"/>
      <c r="I6" s="1"/>
      <c r="J6" s="1"/>
      <c r="K6" s="1"/>
      <c r="L6" s="221"/>
      <c r="M6" s="310"/>
      <c r="N6" s="310"/>
      <c r="O6" s="1"/>
      <c r="P6" s="1"/>
      <c r="Q6" s="1"/>
      <c r="R6" s="1"/>
      <c r="S6" s="1"/>
      <c r="T6" s="1"/>
      <c r="U6" s="1"/>
      <c r="V6" s="1"/>
      <c r="W6" s="1"/>
      <c r="X6" s="1"/>
      <c r="Y6" s="1"/>
      <c r="Z6" s="1"/>
      <c r="AA6" s="1"/>
      <c r="AB6" s="1"/>
    </row>
    <row r="7" spans="1:43" ht="54.6" customHeight="1">
      <c r="A7" s="7" t="s">
        <v>115</v>
      </c>
      <c r="B7" s="14" t="s">
        <v>155</v>
      </c>
      <c r="C7" s="14" t="s">
        <v>154</v>
      </c>
      <c r="D7" s="8" t="s">
        <v>139</v>
      </c>
      <c r="E7" s="8" t="s">
        <v>138</v>
      </c>
      <c r="F7" s="14" t="s">
        <v>294</v>
      </c>
      <c r="G7" s="14" t="s">
        <v>152</v>
      </c>
      <c r="H7" s="14" t="s">
        <v>153</v>
      </c>
      <c r="I7" s="14" t="s">
        <v>116</v>
      </c>
      <c r="J7" s="303" t="s">
        <v>117</v>
      </c>
      <c r="K7" s="304"/>
      <c r="L7" s="223" t="s">
        <v>238</v>
      </c>
      <c r="M7" s="222"/>
      <c r="N7" s="224" t="s">
        <v>239</v>
      </c>
      <c r="O7" s="222"/>
      <c r="P7" s="224" t="s">
        <v>240</v>
      </c>
      <c r="Q7" s="222"/>
      <c r="R7" s="224" t="s">
        <v>241</v>
      </c>
      <c r="S7" s="222"/>
      <c r="T7" s="224" t="s">
        <v>242</v>
      </c>
      <c r="U7" s="222"/>
      <c r="V7" s="224" t="s">
        <v>243</v>
      </c>
      <c r="W7" s="222"/>
      <c r="X7" s="224" t="s">
        <v>244</v>
      </c>
      <c r="Y7" s="222"/>
      <c r="Z7" s="224" t="s">
        <v>245</v>
      </c>
      <c r="AA7" s="222"/>
      <c r="AB7" s="224" t="s">
        <v>246</v>
      </c>
      <c r="AD7" s="61" t="s">
        <v>139</v>
      </c>
      <c r="AE7" s="61" t="s">
        <v>138</v>
      </c>
      <c r="AF7" s="61" t="s">
        <v>294</v>
      </c>
      <c r="AG7" s="62">
        <f>COUNTIF(AG8:AG24,"x")</f>
        <v>0</v>
      </c>
      <c r="AH7" s="210" t="s">
        <v>140</v>
      </c>
      <c r="AI7" s="211"/>
      <c r="AJ7" s="61" t="s">
        <v>139</v>
      </c>
      <c r="AK7" s="61" t="s">
        <v>138</v>
      </c>
      <c r="AL7" s="61" t="s">
        <v>294</v>
      </c>
      <c r="AM7" s="63"/>
      <c r="AN7" s="63"/>
      <c r="AO7" s="63"/>
      <c r="AP7" s="64"/>
    </row>
    <row r="8" spans="1:43" ht="22.5" customHeight="1">
      <c r="A8" s="17" t="s">
        <v>119</v>
      </c>
      <c r="B8" s="20"/>
      <c r="C8" s="20"/>
      <c r="D8" s="21"/>
      <c r="E8" s="21"/>
      <c r="F8" s="22"/>
      <c r="G8" s="22"/>
      <c r="H8" s="20"/>
      <c r="I8" s="22"/>
      <c r="J8" s="292"/>
      <c r="K8" s="305"/>
      <c r="L8" s="226">
        <f>(16-COUNTIF(M8:AB8,""))*3</f>
        <v>0</v>
      </c>
      <c r="M8" s="291"/>
      <c r="N8" s="291"/>
      <c r="O8" s="291"/>
      <c r="P8" s="291"/>
      <c r="Q8" s="291"/>
      <c r="R8" s="291"/>
      <c r="S8" s="291"/>
      <c r="T8" s="291"/>
      <c r="U8" s="291"/>
      <c r="V8" s="291"/>
      <c r="W8" s="291"/>
      <c r="X8" s="291"/>
      <c r="Y8" s="291"/>
      <c r="Z8" s="291"/>
      <c r="AA8" s="291"/>
      <c r="AB8" s="291"/>
      <c r="AD8" s="67" t="str">
        <f>IF(AND(D8="x",$J8&lt;&gt;""),"x","")</f>
        <v/>
      </c>
      <c r="AE8" s="67" t="str">
        <f>IF(AND(E8="x",$J8&lt;&gt;""),"x","")</f>
        <v/>
      </c>
      <c r="AF8" s="67" t="str">
        <f>IF(AND(F8="x",$J8&lt;&gt;""),"x","")</f>
        <v/>
      </c>
      <c r="AG8" s="68" t="str">
        <f>IF(OR(D8="x",E8="x",F8="x"),IF(J8&lt;&gt;"","x",""),"")</f>
        <v/>
      </c>
      <c r="AH8" s="257" t="s">
        <v>201</v>
      </c>
      <c r="AI8" s="70"/>
      <c r="AJ8" s="72">
        <f>COUNTIFS($AD$8:$AD$24,"x",$I$8:$I$24,"&lt;16",$J$8:$J$24,"EA")</f>
        <v>0</v>
      </c>
      <c r="AK8" s="69">
        <f>COUNTIFS($AE$8:$AE$24,"x",$I$8:$I$24,"&lt;16",$J$8:$J$24,"EA")</f>
        <v>0</v>
      </c>
      <c r="AL8" s="69">
        <f>COUNTIFS($AF$8:$AF$24,"x",$I$8:$I$24,"&lt;16",$J$8:$J$24,"EA")</f>
        <v>0</v>
      </c>
      <c r="AM8" s="63"/>
      <c r="AN8" s="290" t="s">
        <v>141</v>
      </c>
      <c r="AO8" s="290"/>
      <c r="AP8" s="290"/>
      <c r="AQ8" s="290"/>
    </row>
    <row r="9" spans="1:43" ht="22.5" customHeight="1">
      <c r="A9" s="17" t="s">
        <v>120</v>
      </c>
      <c r="B9" s="20"/>
      <c r="C9" s="20"/>
      <c r="D9" s="21"/>
      <c r="E9" s="21"/>
      <c r="F9" s="22"/>
      <c r="G9" s="22"/>
      <c r="H9" s="20"/>
      <c r="I9" s="22"/>
      <c r="J9" s="292"/>
      <c r="K9" s="305"/>
      <c r="L9" s="226">
        <f>(16-COUNTIF(M9:AB9,""))*3</f>
        <v>0</v>
      </c>
      <c r="M9" s="291"/>
      <c r="N9" s="291"/>
      <c r="O9" s="291"/>
      <c r="P9" s="291"/>
      <c r="Q9" s="291"/>
      <c r="R9" s="291"/>
      <c r="S9" s="291"/>
      <c r="T9" s="291"/>
      <c r="U9" s="291"/>
      <c r="V9" s="291"/>
      <c r="W9" s="291"/>
      <c r="X9" s="291"/>
      <c r="Y9" s="291"/>
      <c r="Z9" s="291"/>
      <c r="AA9" s="291"/>
      <c r="AB9" s="291"/>
      <c r="AD9" s="67" t="str">
        <f t="shared" ref="AD9:AD17" si="0">IF(AND(D9="x",$J9&lt;&gt;""),"x","")</f>
        <v/>
      </c>
      <c r="AE9" s="67" t="str">
        <f t="shared" ref="AE9:AE17" si="1">IF(AND(E9="x",$J9&lt;&gt;""),"x","")</f>
        <v/>
      </c>
      <c r="AF9" s="67" t="str">
        <f t="shared" ref="AF9:AF24" si="2">IF(AND(F9="x",$J9&lt;&gt;""),"x","")</f>
        <v/>
      </c>
      <c r="AG9" s="68" t="str">
        <f t="shared" ref="AG9:AG24" si="3">IF(OR(D9="x",E9="x",F9="x"),IF(J9&lt;&gt;"","x",""),"")</f>
        <v/>
      </c>
      <c r="AH9" s="258" t="s">
        <v>202</v>
      </c>
      <c r="AI9" s="77"/>
      <c r="AJ9" s="69">
        <f>COUNTIFS($AD$8:$AD$24,"x",$I$8:$I$24,"&lt;18",$J$8:$J$24,"EA")-AJ8</f>
        <v>0</v>
      </c>
      <c r="AK9" s="69">
        <f>COUNTIFS($AE$8:$AE$24,"x",$I$8:$I$24,"&lt;18",$J$8:$J$24,"EA")-AK8</f>
        <v>0</v>
      </c>
      <c r="AL9" s="69">
        <f>COUNTIFS($AF$8:$AF$24,"x",$I$8:$I$24,"&lt;18",$J$8:$J$24,"EA")-AL8</f>
        <v>0</v>
      </c>
      <c r="AM9" s="63"/>
      <c r="AN9" s="74"/>
      <c r="AO9" s="75" t="s">
        <v>138</v>
      </c>
      <c r="AP9" s="75" t="s">
        <v>139</v>
      </c>
      <c r="AQ9" s="75" t="s">
        <v>294</v>
      </c>
    </row>
    <row r="10" spans="1:43" ht="22.5" customHeight="1">
      <c r="A10" s="17" t="s">
        <v>121</v>
      </c>
      <c r="B10" s="20"/>
      <c r="C10" s="20"/>
      <c r="D10" s="21"/>
      <c r="E10" s="21"/>
      <c r="F10" s="22"/>
      <c r="G10" s="22"/>
      <c r="H10" s="20"/>
      <c r="I10" s="22"/>
      <c r="J10" s="292"/>
      <c r="K10" s="305"/>
      <c r="L10" s="226">
        <f t="shared" ref="L10:L24" si="4">(16-COUNTIF(M10:AB10,""))*3</f>
        <v>0</v>
      </c>
      <c r="M10" s="291"/>
      <c r="N10" s="291"/>
      <c r="O10" s="291"/>
      <c r="P10" s="291"/>
      <c r="Q10" s="291"/>
      <c r="R10" s="291"/>
      <c r="S10" s="291"/>
      <c r="T10" s="291"/>
      <c r="U10" s="291"/>
      <c r="V10" s="291"/>
      <c r="W10" s="291"/>
      <c r="X10" s="291"/>
      <c r="Y10" s="291"/>
      <c r="Z10" s="291"/>
      <c r="AA10" s="291"/>
      <c r="AB10" s="291"/>
      <c r="AD10" s="67" t="str">
        <f t="shared" si="0"/>
        <v/>
      </c>
      <c r="AE10" s="67" t="str">
        <f t="shared" si="1"/>
        <v/>
      </c>
      <c r="AF10" s="67" t="str">
        <f t="shared" si="2"/>
        <v/>
      </c>
      <c r="AG10" s="68" t="str">
        <f t="shared" si="3"/>
        <v/>
      </c>
      <c r="AH10" s="257" t="s">
        <v>118</v>
      </c>
      <c r="AI10" s="70"/>
      <c r="AJ10" s="69">
        <f>COUNTIFS($AD$8:$AD$24,"x",$I$8:$I$24,"&lt;27",$J$8:$J$24,"EA")-AJ8-AJ9</f>
        <v>0</v>
      </c>
      <c r="AK10" s="69">
        <f>COUNTIFS($AE$8:$AE$24,"x",$I$8:$I$24,"&lt;27",$J$8:$J$24,"EA")-AK8-AK9</f>
        <v>0</v>
      </c>
      <c r="AL10" s="69">
        <f>COUNTIFS($AF$8:$AF$24,"x",$I$8:$I$24,"&lt;27",$J$8:$J$24,"EA")-AL8-AL9</f>
        <v>0</v>
      </c>
      <c r="AM10" s="63"/>
      <c r="AN10" s="69" t="s">
        <v>203</v>
      </c>
      <c r="AO10" s="69">
        <f>COUNTIFS($E$8:$E$24,"x",$I$8:$I$24,"&lt;45",$J$8:$J$24,"HA")</f>
        <v>0</v>
      </c>
      <c r="AP10" s="69">
        <f>COUNTIFS($D$8:$D$24,"x",$I$8:$I$24,"&lt;45",$J$8:$J$24,"HA")</f>
        <v>0</v>
      </c>
      <c r="AQ10" s="69">
        <f>COUNTIFS($F$8:$F$24,"x",$I$8:$I$24,"&lt;45",$J$8:$J$24,"HA")</f>
        <v>0</v>
      </c>
    </row>
    <row r="11" spans="1:43" ht="22.5" customHeight="1">
      <c r="A11" s="17" t="s">
        <v>122</v>
      </c>
      <c r="B11" s="20"/>
      <c r="C11" s="20"/>
      <c r="D11" s="21"/>
      <c r="E11" s="21"/>
      <c r="F11" s="22"/>
      <c r="G11" s="22"/>
      <c r="H11" s="20"/>
      <c r="I11" s="22"/>
      <c r="J11" s="292"/>
      <c r="K11" s="305"/>
      <c r="L11" s="226">
        <f t="shared" si="4"/>
        <v>0</v>
      </c>
      <c r="M11" s="291"/>
      <c r="N11" s="291"/>
      <c r="O11" s="291"/>
      <c r="P11" s="291"/>
      <c r="Q11" s="291"/>
      <c r="R11" s="291"/>
      <c r="S11" s="291"/>
      <c r="T11" s="291"/>
      <c r="U11" s="291"/>
      <c r="V11" s="291"/>
      <c r="W11" s="291"/>
      <c r="X11" s="291"/>
      <c r="Y11" s="291"/>
      <c r="Z11" s="291"/>
      <c r="AA11" s="291"/>
      <c r="AB11" s="291"/>
      <c r="AD11" s="67" t="str">
        <f t="shared" si="0"/>
        <v/>
      </c>
      <c r="AE11" s="67" t="str">
        <f t="shared" si="1"/>
        <v/>
      </c>
      <c r="AF11" s="67" t="str">
        <f t="shared" si="2"/>
        <v/>
      </c>
      <c r="AG11" s="68" t="str">
        <f t="shared" si="3"/>
        <v/>
      </c>
      <c r="AH11" s="257" t="s">
        <v>204</v>
      </c>
      <c r="AI11" s="70"/>
      <c r="AJ11" s="69">
        <f>COUNTIFS($AD$8:$AD$24,"x",$I$8:$I$24,"&lt;45",$J$8:$J$24,"EA")-AJ8-AJ9-AJ10</f>
        <v>0</v>
      </c>
      <c r="AK11" s="69">
        <f>COUNTIFS($AE$8:$AE$24,"x",$I$8:$I$24,"&lt;45",$J$8:$J$24,"EA")-AK8-AK9-AK10</f>
        <v>0</v>
      </c>
      <c r="AL11" s="69">
        <f>COUNTIFS($AF$8:$AF$24,"x",$I$8:$I$24,"&lt;45",$J$8:$J$24,"EA")-AL8-AL9-AL10</f>
        <v>0</v>
      </c>
      <c r="AM11" s="63"/>
      <c r="AN11" s="73" t="s">
        <v>205</v>
      </c>
      <c r="AO11" s="69">
        <f>COUNTIFS($E$8:$E$24,"x",$I$8:$I$24,"&gt;=45",$J$8:$J$24,"HA")</f>
        <v>0</v>
      </c>
      <c r="AP11" s="69">
        <f>COUNTIFS($D$8:$D$24,"x",$I$8:$I$24,"&gt;=45",$J$8:$J$24,"HA")</f>
        <v>0</v>
      </c>
      <c r="AQ11" s="69">
        <f>COUNTIFS($F$8:$F$24,"x",$I$8:$I$24,"&gt;=45",$J$8:$J$24,"HA")</f>
        <v>0</v>
      </c>
    </row>
    <row r="12" spans="1:43" ht="22.5" customHeight="1">
      <c r="A12" s="17" t="s">
        <v>123</v>
      </c>
      <c r="B12" s="20"/>
      <c r="C12" s="20"/>
      <c r="D12" s="21"/>
      <c r="E12" s="21"/>
      <c r="F12" s="22"/>
      <c r="G12" s="22"/>
      <c r="H12" s="20"/>
      <c r="I12" s="22"/>
      <c r="J12" s="292"/>
      <c r="K12" s="305"/>
      <c r="L12" s="226">
        <f t="shared" si="4"/>
        <v>0</v>
      </c>
      <c r="M12" s="291"/>
      <c r="N12" s="291"/>
      <c r="O12" s="291"/>
      <c r="P12" s="291"/>
      <c r="Q12" s="291"/>
      <c r="R12" s="291"/>
      <c r="S12" s="291"/>
      <c r="T12" s="291"/>
      <c r="U12" s="291"/>
      <c r="V12" s="291"/>
      <c r="W12" s="291"/>
      <c r="X12" s="291"/>
      <c r="Y12" s="291"/>
      <c r="Z12" s="291"/>
      <c r="AA12" s="291"/>
      <c r="AB12" s="291"/>
      <c r="AD12" s="67" t="str">
        <f t="shared" si="0"/>
        <v/>
      </c>
      <c r="AE12" s="67" t="str">
        <f t="shared" si="1"/>
        <v/>
      </c>
      <c r="AF12" s="67" t="str">
        <f t="shared" si="2"/>
        <v/>
      </c>
      <c r="AG12" s="68" t="str">
        <f t="shared" si="3"/>
        <v/>
      </c>
      <c r="AH12" s="257" t="s">
        <v>205</v>
      </c>
      <c r="AI12" s="70"/>
      <c r="AJ12" s="69">
        <f>COUNTIFS($AD$8:$AD$24,"x",$I$8:$I$24,"&gt;=45",$J$8:$J$24,"EA")</f>
        <v>0</v>
      </c>
      <c r="AK12" s="69">
        <f>COUNTIFS($AE$8:$AE$24,"x",$I$8:$I$24,"&gt;=45",$J$8:$J$24,"EA")</f>
        <v>0</v>
      </c>
      <c r="AL12" s="69">
        <f>COUNTIFS($AF$8:$AF$24,"x",$I$8:$I$24,"&gt;=45",$J$8:$J$24,"EA")</f>
        <v>0</v>
      </c>
      <c r="AM12" s="63"/>
      <c r="AN12" s="76" t="s">
        <v>142</v>
      </c>
      <c r="AO12" s="69">
        <f>COUNTIFS($E$8:$E$24,"x",$J$8:$J$24,"HO")+COUNTIFS($D$8:$D$24,"x",$J$8:$J$24,+"HO")+COUNTIFS($F$8:$F$24,"x",$J$8:$J$24, +"HO")</f>
        <v>0</v>
      </c>
    </row>
    <row r="13" spans="1:43" ht="22.5" customHeight="1">
      <c r="A13" s="17" t="s">
        <v>124</v>
      </c>
      <c r="B13" s="20"/>
      <c r="C13" s="20"/>
      <c r="D13" s="21"/>
      <c r="E13" s="21"/>
      <c r="F13" s="22"/>
      <c r="G13" s="22"/>
      <c r="H13" s="20"/>
      <c r="I13" s="22"/>
      <c r="J13" s="292"/>
      <c r="K13" s="305"/>
      <c r="L13" s="226">
        <f t="shared" si="4"/>
        <v>0</v>
      </c>
      <c r="M13" s="291"/>
      <c r="N13" s="291"/>
      <c r="O13" s="291"/>
      <c r="P13" s="291"/>
      <c r="Q13" s="291"/>
      <c r="R13" s="291"/>
      <c r="S13" s="291"/>
      <c r="T13" s="291"/>
      <c r="U13" s="291"/>
      <c r="V13" s="291"/>
      <c r="W13" s="291"/>
      <c r="X13" s="291"/>
      <c r="Y13" s="291"/>
      <c r="Z13" s="291"/>
      <c r="AA13" s="291"/>
      <c r="AB13" s="291"/>
      <c r="AD13" s="67" t="str">
        <f t="shared" si="0"/>
        <v/>
      </c>
      <c r="AE13" s="67" t="str">
        <f t="shared" si="1"/>
        <v/>
      </c>
      <c r="AF13" s="67" t="str">
        <f t="shared" si="2"/>
        <v/>
      </c>
      <c r="AG13" s="68" t="str">
        <f t="shared" si="3"/>
        <v/>
      </c>
      <c r="AH13" s="63"/>
      <c r="AI13" s="63"/>
      <c r="AJ13" s="63"/>
      <c r="AK13" s="63"/>
      <c r="AL13" s="63"/>
      <c r="AM13" s="63"/>
      <c r="AN13" s="76" t="s">
        <v>143</v>
      </c>
      <c r="AO13" s="69">
        <f>COUNTIFS($E$8:$E$24,"x",$J$8:$J$24,"PR")+COUNTIFS($D$8:$D$24,"x",$J$8:$J$24,"PR")+COUNTIFS($F$8:$F$24,"x",$J$8:$J$24,"PR")</f>
        <v>0</v>
      </c>
    </row>
    <row r="14" spans="1:43" ht="22.5" customHeight="1">
      <c r="A14" s="17" t="s">
        <v>125</v>
      </c>
      <c r="B14" s="20"/>
      <c r="C14" s="20"/>
      <c r="D14" s="21"/>
      <c r="E14" s="21"/>
      <c r="F14" s="22"/>
      <c r="G14" s="22"/>
      <c r="H14" s="20"/>
      <c r="I14" s="22"/>
      <c r="J14" s="292"/>
      <c r="K14" s="293"/>
      <c r="L14" s="226">
        <f t="shared" si="4"/>
        <v>0</v>
      </c>
      <c r="M14" s="291"/>
      <c r="N14" s="291"/>
      <c r="O14" s="291"/>
      <c r="P14" s="291"/>
      <c r="Q14" s="291"/>
      <c r="R14" s="291"/>
      <c r="S14" s="291"/>
      <c r="T14" s="291"/>
      <c r="U14" s="291"/>
      <c r="V14" s="291"/>
      <c r="W14" s="291"/>
      <c r="X14" s="291"/>
      <c r="Y14" s="291"/>
      <c r="Z14" s="291"/>
      <c r="AA14" s="291"/>
      <c r="AB14" s="291"/>
      <c r="AD14" s="67" t="str">
        <f t="shared" si="0"/>
        <v/>
      </c>
      <c r="AE14" s="67" t="str">
        <f t="shared" si="1"/>
        <v/>
      </c>
      <c r="AF14" s="67" t="str">
        <f t="shared" si="2"/>
        <v/>
      </c>
      <c r="AG14" s="68" t="str">
        <f t="shared" si="3"/>
        <v/>
      </c>
      <c r="AH14" s="63"/>
      <c r="AI14" s="63"/>
      <c r="AJ14" s="63"/>
      <c r="AK14" s="63"/>
      <c r="AL14" s="63"/>
      <c r="AM14" s="63"/>
      <c r="AN14" s="76" t="s">
        <v>144</v>
      </c>
      <c r="AO14" s="69">
        <f>COUNTIFS($E$8:$E$24,"x",$J$8:$J$24,"SO")+COUNTIFS($D$8:$D$24,"x",$J$8:$J$24,"SO")+COUNTIFS($F$8:$F$24,"x",$J$8:$J$24,"SO")</f>
        <v>0</v>
      </c>
    </row>
    <row r="15" spans="1:43" ht="22.5" customHeight="1">
      <c r="A15" s="17" t="s">
        <v>126</v>
      </c>
      <c r="B15" s="20"/>
      <c r="C15" s="20"/>
      <c r="D15" s="21"/>
      <c r="E15" s="21"/>
      <c r="F15" s="22"/>
      <c r="G15" s="22"/>
      <c r="H15" s="20"/>
      <c r="I15" s="22"/>
      <c r="J15" s="292"/>
      <c r="K15" s="293"/>
      <c r="L15" s="226">
        <f t="shared" si="4"/>
        <v>0</v>
      </c>
      <c r="M15" s="291"/>
      <c r="N15" s="291"/>
      <c r="O15" s="291"/>
      <c r="P15" s="291"/>
      <c r="Q15" s="291"/>
      <c r="R15" s="291"/>
      <c r="S15" s="291"/>
      <c r="T15" s="291"/>
      <c r="U15" s="291"/>
      <c r="V15" s="291"/>
      <c r="W15" s="291"/>
      <c r="X15" s="291"/>
      <c r="Y15" s="291"/>
      <c r="Z15" s="291"/>
      <c r="AA15" s="291"/>
      <c r="AB15" s="291"/>
      <c r="AD15" s="67" t="str">
        <f t="shared" si="0"/>
        <v/>
      </c>
      <c r="AE15" s="67" t="str">
        <f t="shared" si="1"/>
        <v/>
      </c>
      <c r="AF15" s="67" t="str">
        <f t="shared" si="2"/>
        <v/>
      </c>
      <c r="AG15" s="68" t="str">
        <f t="shared" si="3"/>
        <v/>
      </c>
      <c r="AH15" s="63"/>
      <c r="AI15" s="63"/>
      <c r="AJ15" s="63"/>
      <c r="AK15" s="63"/>
      <c r="AL15" s="63"/>
      <c r="AM15" s="63"/>
      <c r="AN15" s="63"/>
      <c r="AO15" s="63"/>
    </row>
    <row r="16" spans="1:43" ht="22.5" customHeight="1">
      <c r="A16" s="17" t="s">
        <v>127</v>
      </c>
      <c r="B16" s="20"/>
      <c r="C16" s="20"/>
      <c r="D16" s="21"/>
      <c r="E16" s="21"/>
      <c r="F16" s="22"/>
      <c r="G16" s="22"/>
      <c r="H16" s="20"/>
      <c r="I16" s="22"/>
      <c r="J16" s="292"/>
      <c r="K16" s="293"/>
      <c r="L16" s="226">
        <f t="shared" si="4"/>
        <v>0</v>
      </c>
      <c r="M16" s="291"/>
      <c r="N16" s="291"/>
      <c r="O16" s="291"/>
      <c r="P16" s="291"/>
      <c r="Q16" s="291"/>
      <c r="R16" s="291"/>
      <c r="S16" s="291"/>
      <c r="T16" s="291"/>
      <c r="U16" s="291"/>
      <c r="V16" s="291"/>
      <c r="W16" s="291"/>
      <c r="X16" s="291"/>
      <c r="Y16" s="291"/>
      <c r="Z16" s="291"/>
      <c r="AA16" s="291"/>
      <c r="AB16" s="291"/>
      <c r="AD16" s="67" t="str">
        <f t="shared" si="0"/>
        <v/>
      </c>
      <c r="AE16" s="67" t="str">
        <f t="shared" si="1"/>
        <v/>
      </c>
      <c r="AF16" s="67" t="str">
        <f t="shared" si="2"/>
        <v/>
      </c>
      <c r="AG16" s="68" t="str">
        <f t="shared" si="3"/>
        <v/>
      </c>
      <c r="AH16" s="63"/>
      <c r="AI16" s="63"/>
      <c r="AJ16" s="63"/>
      <c r="AK16" s="63"/>
      <c r="AL16" s="63"/>
      <c r="AM16" s="63"/>
      <c r="AN16" s="63"/>
      <c r="AO16" s="63"/>
    </row>
    <row r="17" spans="1:41" ht="22.5" customHeight="1">
      <c r="A17" s="17" t="s">
        <v>128</v>
      </c>
      <c r="B17" s="20"/>
      <c r="C17" s="20"/>
      <c r="D17" s="21"/>
      <c r="E17" s="21"/>
      <c r="F17" s="22"/>
      <c r="G17" s="22"/>
      <c r="H17" s="20"/>
      <c r="I17" s="22"/>
      <c r="J17" s="292"/>
      <c r="K17" s="293"/>
      <c r="L17" s="226">
        <f t="shared" si="4"/>
        <v>0</v>
      </c>
      <c r="M17" s="291"/>
      <c r="N17" s="291"/>
      <c r="O17" s="291"/>
      <c r="P17" s="291"/>
      <c r="Q17" s="291"/>
      <c r="R17" s="291"/>
      <c r="S17" s="291"/>
      <c r="T17" s="291"/>
      <c r="U17" s="291"/>
      <c r="V17" s="291"/>
      <c r="W17" s="291"/>
      <c r="X17" s="291"/>
      <c r="Y17" s="291"/>
      <c r="Z17" s="291"/>
      <c r="AA17" s="291"/>
      <c r="AB17" s="291"/>
      <c r="AD17" s="67" t="str">
        <f t="shared" si="0"/>
        <v/>
      </c>
      <c r="AE17" s="67" t="str">
        <f t="shared" si="1"/>
        <v/>
      </c>
      <c r="AF17" s="67" t="str">
        <f t="shared" si="2"/>
        <v/>
      </c>
      <c r="AG17" s="68" t="str">
        <f t="shared" si="3"/>
        <v/>
      </c>
      <c r="AH17" s="63"/>
      <c r="AI17" s="63"/>
      <c r="AJ17" s="63"/>
      <c r="AK17" s="63"/>
      <c r="AL17" s="63"/>
      <c r="AM17" s="63"/>
      <c r="AN17" s="63"/>
      <c r="AO17" s="63"/>
    </row>
    <row r="18" spans="1:41" ht="22.5" customHeight="1">
      <c r="A18" s="17" t="s">
        <v>129</v>
      </c>
      <c r="B18" s="20"/>
      <c r="C18" s="20"/>
      <c r="D18" s="21"/>
      <c r="E18" s="21"/>
      <c r="F18" s="22"/>
      <c r="G18" s="22"/>
      <c r="H18" s="20"/>
      <c r="I18" s="22"/>
      <c r="J18" s="292"/>
      <c r="K18" s="293"/>
      <c r="L18" s="226">
        <f t="shared" si="4"/>
        <v>0</v>
      </c>
      <c r="M18" s="291"/>
      <c r="N18" s="291"/>
      <c r="O18" s="291"/>
      <c r="P18" s="291"/>
      <c r="Q18" s="291"/>
      <c r="R18" s="291"/>
      <c r="S18" s="291"/>
      <c r="T18" s="291"/>
      <c r="U18" s="291"/>
      <c r="V18" s="291"/>
      <c r="W18" s="291"/>
      <c r="X18" s="291"/>
      <c r="Y18" s="291"/>
      <c r="Z18" s="291"/>
      <c r="AA18" s="291"/>
      <c r="AB18" s="291"/>
      <c r="AD18" s="67" t="str">
        <f t="shared" ref="AD18:AD24" si="5">IF(AND(D18="x",$J18&lt;&gt;""),"x","")</f>
        <v/>
      </c>
      <c r="AE18" s="67" t="str">
        <f t="shared" ref="AE18:AE24" si="6">IF(AND(E18="x",$J18&lt;&gt;""),"x","")</f>
        <v/>
      </c>
      <c r="AF18" s="67" t="str">
        <f t="shared" si="2"/>
        <v/>
      </c>
      <c r="AG18" s="68" t="str">
        <f t="shared" si="3"/>
        <v/>
      </c>
    </row>
    <row r="19" spans="1:41" ht="22.5" customHeight="1">
      <c r="A19" s="17" t="s">
        <v>130</v>
      </c>
      <c r="B19" s="20"/>
      <c r="C19" s="20"/>
      <c r="D19" s="21"/>
      <c r="E19" s="21"/>
      <c r="F19" s="22"/>
      <c r="G19" s="22"/>
      <c r="H19" s="20"/>
      <c r="I19" s="22"/>
      <c r="J19" s="292"/>
      <c r="K19" s="293"/>
      <c r="L19" s="226">
        <f t="shared" si="4"/>
        <v>0</v>
      </c>
      <c r="M19" s="291"/>
      <c r="N19" s="291"/>
      <c r="O19" s="291"/>
      <c r="P19" s="291"/>
      <c r="Q19" s="291"/>
      <c r="R19" s="291"/>
      <c r="S19" s="291"/>
      <c r="T19" s="291"/>
      <c r="U19" s="291"/>
      <c r="V19" s="291"/>
      <c r="W19" s="291"/>
      <c r="X19" s="291"/>
      <c r="Y19" s="291"/>
      <c r="Z19" s="291"/>
      <c r="AA19" s="291"/>
      <c r="AB19" s="291"/>
      <c r="AD19" s="67" t="str">
        <f t="shared" si="5"/>
        <v/>
      </c>
      <c r="AE19" s="67" t="str">
        <f t="shared" si="6"/>
        <v/>
      </c>
      <c r="AF19" s="67" t="str">
        <f t="shared" si="2"/>
        <v/>
      </c>
      <c r="AG19" s="68" t="str">
        <f t="shared" si="3"/>
        <v/>
      </c>
    </row>
    <row r="20" spans="1:41" ht="22.5" customHeight="1">
      <c r="A20" s="17" t="s">
        <v>131</v>
      </c>
      <c r="B20" s="20"/>
      <c r="C20" s="20"/>
      <c r="D20" s="21"/>
      <c r="E20" s="21"/>
      <c r="F20" s="22"/>
      <c r="G20" s="22"/>
      <c r="H20" s="20"/>
      <c r="I20" s="22"/>
      <c r="J20" s="292"/>
      <c r="K20" s="293"/>
      <c r="L20" s="226">
        <f t="shared" si="4"/>
        <v>0</v>
      </c>
      <c r="M20" s="291"/>
      <c r="N20" s="291"/>
      <c r="O20" s="291"/>
      <c r="P20" s="291"/>
      <c r="Q20" s="291"/>
      <c r="R20" s="291"/>
      <c r="S20" s="291"/>
      <c r="T20" s="291"/>
      <c r="U20" s="291"/>
      <c r="V20" s="291"/>
      <c r="W20" s="291"/>
      <c r="X20" s="291"/>
      <c r="Y20" s="291"/>
      <c r="Z20" s="291"/>
      <c r="AA20" s="291"/>
      <c r="AB20" s="291"/>
      <c r="AD20" s="67" t="str">
        <f t="shared" si="5"/>
        <v/>
      </c>
      <c r="AE20" s="67" t="str">
        <f t="shared" si="6"/>
        <v/>
      </c>
      <c r="AF20" s="67" t="str">
        <f t="shared" si="2"/>
        <v/>
      </c>
      <c r="AG20" s="68" t="str">
        <f t="shared" si="3"/>
        <v/>
      </c>
    </row>
    <row r="21" spans="1:41" ht="22.5" customHeight="1">
      <c r="A21" s="17" t="s">
        <v>132</v>
      </c>
      <c r="B21" s="20"/>
      <c r="C21" s="20"/>
      <c r="D21" s="21"/>
      <c r="E21" s="21"/>
      <c r="F21" s="22"/>
      <c r="G21" s="22"/>
      <c r="H21" s="20"/>
      <c r="I21" s="22"/>
      <c r="J21" s="292"/>
      <c r="K21" s="293"/>
      <c r="L21" s="226">
        <f t="shared" si="4"/>
        <v>0</v>
      </c>
      <c r="M21" s="291"/>
      <c r="N21" s="291"/>
      <c r="O21" s="291"/>
      <c r="P21" s="291"/>
      <c r="Q21" s="291"/>
      <c r="R21" s="291"/>
      <c r="S21" s="291"/>
      <c r="T21" s="291"/>
      <c r="U21" s="291"/>
      <c r="V21" s="291"/>
      <c r="W21" s="291"/>
      <c r="X21" s="291"/>
      <c r="Y21" s="291"/>
      <c r="Z21" s="291"/>
      <c r="AA21" s="291"/>
      <c r="AB21" s="291"/>
      <c r="AD21" s="67" t="str">
        <f t="shared" si="5"/>
        <v/>
      </c>
      <c r="AE21" s="67" t="str">
        <f t="shared" si="6"/>
        <v/>
      </c>
      <c r="AF21" s="67" t="str">
        <f t="shared" si="2"/>
        <v/>
      </c>
      <c r="AG21" s="68" t="str">
        <f t="shared" si="3"/>
        <v/>
      </c>
    </row>
    <row r="22" spans="1:41" ht="22.5" customHeight="1">
      <c r="A22" s="17" t="s">
        <v>133</v>
      </c>
      <c r="B22" s="20"/>
      <c r="C22" s="20"/>
      <c r="D22" s="21"/>
      <c r="E22" s="21"/>
      <c r="F22" s="22"/>
      <c r="G22" s="22"/>
      <c r="H22" s="20"/>
      <c r="I22" s="22"/>
      <c r="J22" s="292"/>
      <c r="K22" s="293"/>
      <c r="L22" s="226">
        <f t="shared" si="4"/>
        <v>0</v>
      </c>
      <c r="M22" s="291"/>
      <c r="N22" s="291"/>
      <c r="O22" s="291"/>
      <c r="P22" s="291"/>
      <c r="Q22" s="291"/>
      <c r="R22" s="291"/>
      <c r="S22" s="291"/>
      <c r="T22" s="291"/>
      <c r="U22" s="291"/>
      <c r="V22" s="291"/>
      <c r="W22" s="291"/>
      <c r="X22" s="291"/>
      <c r="Y22" s="291"/>
      <c r="Z22" s="291"/>
      <c r="AA22" s="291"/>
      <c r="AB22" s="291"/>
      <c r="AD22" s="67" t="str">
        <f t="shared" si="5"/>
        <v/>
      </c>
      <c r="AE22" s="67" t="str">
        <f t="shared" si="6"/>
        <v/>
      </c>
      <c r="AF22" s="67" t="str">
        <f t="shared" si="2"/>
        <v/>
      </c>
      <c r="AG22" s="68" t="str">
        <f t="shared" si="3"/>
        <v/>
      </c>
    </row>
    <row r="23" spans="1:41" ht="22.5" customHeight="1">
      <c r="A23" s="17" t="s">
        <v>134</v>
      </c>
      <c r="B23" s="20"/>
      <c r="C23" s="20"/>
      <c r="D23" s="21"/>
      <c r="E23" s="21"/>
      <c r="F23" s="22"/>
      <c r="G23" s="22"/>
      <c r="H23" s="20"/>
      <c r="I23" s="22"/>
      <c r="J23" s="292"/>
      <c r="K23" s="293"/>
      <c r="L23" s="226">
        <f t="shared" si="4"/>
        <v>0</v>
      </c>
      <c r="M23" s="291"/>
      <c r="N23" s="291"/>
      <c r="O23" s="291"/>
      <c r="P23" s="291"/>
      <c r="Q23" s="291"/>
      <c r="R23" s="291"/>
      <c r="S23" s="291"/>
      <c r="T23" s="291"/>
      <c r="U23" s="291"/>
      <c r="V23" s="291"/>
      <c r="W23" s="291"/>
      <c r="X23" s="291"/>
      <c r="Y23" s="291"/>
      <c r="Z23" s="291"/>
      <c r="AA23" s="291"/>
      <c r="AB23" s="291"/>
      <c r="AD23" s="67" t="str">
        <f t="shared" si="5"/>
        <v/>
      </c>
      <c r="AE23" s="67" t="str">
        <f t="shared" si="6"/>
        <v/>
      </c>
      <c r="AF23" s="67" t="str">
        <f t="shared" si="2"/>
        <v/>
      </c>
      <c r="AG23" s="68" t="str">
        <f t="shared" si="3"/>
        <v/>
      </c>
    </row>
    <row r="24" spans="1:41" ht="22.5" customHeight="1">
      <c r="A24" s="17" t="s">
        <v>135</v>
      </c>
      <c r="B24" s="20"/>
      <c r="C24" s="20"/>
      <c r="D24" s="21"/>
      <c r="E24" s="21"/>
      <c r="F24" s="22"/>
      <c r="G24" s="22"/>
      <c r="H24" s="20"/>
      <c r="I24" s="22"/>
      <c r="J24" s="292"/>
      <c r="K24" s="293"/>
      <c r="L24" s="226">
        <f t="shared" si="4"/>
        <v>0</v>
      </c>
      <c r="M24" s="291"/>
      <c r="N24" s="291"/>
      <c r="O24" s="291"/>
      <c r="P24" s="291"/>
      <c r="Q24" s="291"/>
      <c r="R24" s="291"/>
      <c r="S24" s="291"/>
      <c r="T24" s="291"/>
      <c r="U24" s="291"/>
      <c r="V24" s="291"/>
      <c r="W24" s="291"/>
      <c r="X24" s="291"/>
      <c r="Y24" s="291"/>
      <c r="Z24" s="291"/>
      <c r="AA24" s="291"/>
      <c r="AB24" s="291"/>
      <c r="AD24" s="67" t="str">
        <f t="shared" si="5"/>
        <v/>
      </c>
      <c r="AE24" s="67" t="str">
        <f t="shared" si="6"/>
        <v/>
      </c>
      <c r="AF24" s="67" t="str">
        <f t="shared" si="2"/>
        <v/>
      </c>
      <c r="AG24" s="68" t="str">
        <f t="shared" si="3"/>
        <v/>
      </c>
    </row>
    <row r="25" spans="1:41" ht="4.5" customHeight="1">
      <c r="B25" s="24"/>
      <c r="C25" s="24"/>
      <c r="D25" s="19"/>
      <c r="E25" s="19"/>
      <c r="F25" s="19"/>
      <c r="G25" s="25"/>
      <c r="H25" s="24"/>
      <c r="I25" s="24"/>
      <c r="J25" s="24"/>
      <c r="K25" s="24"/>
      <c r="M25" s="294"/>
      <c r="N25" s="294"/>
      <c r="O25" s="294"/>
      <c r="P25" s="294"/>
      <c r="Q25" s="294"/>
      <c r="R25" s="294"/>
      <c r="S25" s="294"/>
      <c r="T25" s="294"/>
      <c r="U25" s="294"/>
      <c r="V25" s="294"/>
      <c r="W25" s="294"/>
      <c r="X25" s="294"/>
      <c r="Y25" s="294"/>
      <c r="Z25" s="294"/>
      <c r="AA25" s="294"/>
      <c r="AB25" s="294"/>
    </row>
    <row r="26" spans="1:41">
      <c r="A26" s="306" t="s">
        <v>301</v>
      </c>
      <c r="B26" s="306"/>
      <c r="C26" s="306"/>
      <c r="D26" s="306"/>
      <c r="E26" s="306"/>
      <c r="F26" s="306"/>
      <c r="G26" s="306"/>
      <c r="H26" s="306"/>
      <c r="I26" s="306"/>
      <c r="J26" s="306"/>
      <c r="K26" s="306"/>
      <c r="L26" s="184"/>
      <c r="M26" s="294"/>
      <c r="N26" s="294"/>
      <c r="O26" s="294"/>
      <c r="P26" s="294"/>
      <c r="Q26" s="294"/>
      <c r="R26" s="294"/>
      <c r="S26" s="294"/>
      <c r="T26" s="294"/>
      <c r="U26" s="294"/>
      <c r="V26" s="294"/>
      <c r="W26" s="294"/>
      <c r="X26" s="294"/>
      <c r="Y26" s="294"/>
      <c r="Z26" s="294"/>
      <c r="AA26" s="294"/>
      <c r="AB26" s="294"/>
      <c r="AH26" s="65"/>
    </row>
    <row r="27" spans="1:41">
      <c r="A27" s="12"/>
      <c r="B27" s="12"/>
      <c r="C27" s="12"/>
      <c r="D27" s="12"/>
      <c r="E27" s="12"/>
      <c r="F27" s="12"/>
      <c r="G27" s="12"/>
      <c r="H27" s="12"/>
      <c r="I27" s="12"/>
      <c r="J27" s="12"/>
      <c r="K27" s="12"/>
      <c r="L27" s="184"/>
      <c r="M27" s="294"/>
      <c r="N27" s="294"/>
      <c r="O27" s="294"/>
      <c r="P27" s="294"/>
      <c r="Q27" s="294"/>
      <c r="R27" s="294"/>
      <c r="S27" s="294"/>
      <c r="T27" s="294"/>
      <c r="U27" s="294"/>
      <c r="V27" s="294"/>
      <c r="W27" s="294"/>
      <c r="X27" s="294"/>
      <c r="Y27" s="294"/>
      <c r="Z27" s="294"/>
      <c r="AA27" s="294"/>
      <c r="AB27" s="294"/>
    </row>
    <row r="28" spans="1:41">
      <c r="A28" s="1" t="s">
        <v>150</v>
      </c>
      <c r="B28" s="1"/>
      <c r="C28" s="1"/>
      <c r="D28" s="5"/>
      <c r="E28" s="5"/>
      <c r="F28" s="5"/>
      <c r="G28" s="6"/>
      <c r="H28" s="1"/>
      <c r="I28" s="1"/>
      <c r="J28" s="1"/>
      <c r="K28" s="1"/>
      <c r="L28" s="221"/>
      <c r="M28" s="309"/>
      <c r="N28" s="309"/>
      <c r="O28" s="309"/>
      <c r="P28" s="309"/>
      <c r="Q28" s="309"/>
      <c r="R28" s="309"/>
      <c r="S28" s="309"/>
      <c r="T28" s="309"/>
      <c r="U28" s="309"/>
      <c r="V28" s="309"/>
      <c r="W28" s="309"/>
      <c r="X28" s="309"/>
      <c r="Y28" s="309"/>
      <c r="Z28" s="309"/>
      <c r="AA28" s="309"/>
      <c r="AB28" s="309"/>
    </row>
    <row r="29" spans="1:41" ht="27.6" customHeight="1">
      <c r="A29" s="295" t="s">
        <v>115</v>
      </c>
      <c r="B29" s="288" t="s">
        <v>155</v>
      </c>
      <c r="C29" s="288" t="s">
        <v>154</v>
      </c>
      <c r="D29" s="288" t="s">
        <v>139</v>
      </c>
      <c r="E29" s="288" t="s">
        <v>138</v>
      </c>
      <c r="F29" s="288" t="s">
        <v>294</v>
      </c>
      <c r="G29" s="288" t="s">
        <v>152</v>
      </c>
      <c r="H29" s="288" t="s">
        <v>153</v>
      </c>
      <c r="I29" s="78"/>
      <c r="J29" s="16" t="s">
        <v>116</v>
      </c>
      <c r="K29" s="220"/>
      <c r="L29" s="301" t="s">
        <v>238</v>
      </c>
      <c r="M29" s="299" t="str">
        <f>IF(M7&gt;0,M7,"")</f>
        <v/>
      </c>
      <c r="N29" s="297" t="s">
        <v>239</v>
      </c>
      <c r="O29" s="299" t="str">
        <f>IF(O7&gt;0,O7,"")</f>
        <v/>
      </c>
      <c r="P29" s="297" t="s">
        <v>240</v>
      </c>
      <c r="Q29" s="299" t="str">
        <f>IF(Q7&gt;0,Q7,"")</f>
        <v/>
      </c>
      <c r="R29" s="297" t="s">
        <v>241</v>
      </c>
      <c r="S29" s="299" t="str">
        <f>IF(S7&gt;0,S7,"")</f>
        <v/>
      </c>
      <c r="T29" s="297" t="s">
        <v>242</v>
      </c>
      <c r="U29" s="299" t="str">
        <f>IF(U7&gt;0,U7,"")</f>
        <v/>
      </c>
      <c r="V29" s="297" t="s">
        <v>243</v>
      </c>
      <c r="W29" s="299" t="str">
        <f>IF(W7&gt;0,W7,"")</f>
        <v/>
      </c>
      <c r="X29" s="297" t="s">
        <v>244</v>
      </c>
      <c r="Y29" s="299" t="str">
        <f>IF(Y7&gt;0,Y7,"")</f>
        <v/>
      </c>
      <c r="Z29" s="297" t="s">
        <v>245</v>
      </c>
      <c r="AA29" s="299" t="str">
        <f>IF(AA7&gt;0,AA7,"")</f>
        <v/>
      </c>
      <c r="AB29" s="297" t="s">
        <v>246</v>
      </c>
      <c r="AD29" s="79" t="s">
        <v>206</v>
      </c>
      <c r="AE29" s="80"/>
      <c r="AF29" s="80"/>
      <c r="AG29" s="81"/>
    </row>
    <row r="30" spans="1:41" ht="27.6" customHeight="1">
      <c r="A30" s="296"/>
      <c r="B30" s="289"/>
      <c r="C30" s="289"/>
      <c r="D30" s="289"/>
      <c r="E30" s="289"/>
      <c r="F30" s="289"/>
      <c r="G30" s="289"/>
      <c r="H30" s="289"/>
      <c r="I30" s="13" t="s">
        <v>137</v>
      </c>
      <c r="J30" s="13" t="s">
        <v>118</v>
      </c>
      <c r="K30" s="13" t="s">
        <v>146</v>
      </c>
      <c r="L30" s="302"/>
      <c r="M30" s="300"/>
      <c r="N30" s="298"/>
      <c r="O30" s="300" t="s">
        <v>247</v>
      </c>
      <c r="P30" s="298" t="s">
        <v>240</v>
      </c>
      <c r="Q30" s="300" t="s">
        <v>248</v>
      </c>
      <c r="R30" s="298" t="s">
        <v>241</v>
      </c>
      <c r="S30" s="300" t="s">
        <v>249</v>
      </c>
      <c r="T30" s="298" t="s">
        <v>242</v>
      </c>
      <c r="U30" s="300" t="s">
        <v>250</v>
      </c>
      <c r="V30" s="298" t="s">
        <v>243</v>
      </c>
      <c r="W30" s="300" t="s">
        <v>251</v>
      </c>
      <c r="X30" s="298" t="s">
        <v>244</v>
      </c>
      <c r="Y30" s="300" t="s">
        <v>252</v>
      </c>
      <c r="Z30" s="298" t="s">
        <v>245</v>
      </c>
      <c r="AA30" s="300" t="s">
        <v>253</v>
      </c>
      <c r="AB30" s="298" t="s">
        <v>246</v>
      </c>
      <c r="AD30" s="286" t="s">
        <v>207</v>
      </c>
      <c r="AE30" s="287"/>
      <c r="AF30" s="77"/>
      <c r="AG30" s="71"/>
    </row>
    <row r="31" spans="1:41" s="9" customFormat="1" ht="22.5" customHeight="1">
      <c r="A31" s="11" t="s">
        <v>119</v>
      </c>
      <c r="B31" s="20"/>
      <c r="C31" s="20"/>
      <c r="D31" s="21"/>
      <c r="E31" s="21"/>
      <c r="F31" s="22"/>
      <c r="G31" s="22"/>
      <c r="H31" s="20"/>
      <c r="I31" s="23"/>
      <c r="J31" s="23"/>
      <c r="K31" s="23"/>
      <c r="L31" s="226">
        <f>(16-COUNTIF(M31:AB31,""))*3</f>
        <v>0</v>
      </c>
      <c r="M31" s="291"/>
      <c r="N31" s="291"/>
      <c r="O31" s="291"/>
      <c r="P31" s="291"/>
      <c r="Q31" s="291"/>
      <c r="R31" s="291"/>
      <c r="S31" s="291"/>
      <c r="T31" s="291"/>
      <c r="U31" s="291"/>
      <c r="V31" s="291"/>
      <c r="W31" s="291"/>
      <c r="X31" s="291"/>
      <c r="Y31" s="291"/>
      <c r="Z31" s="291"/>
      <c r="AA31" s="291"/>
      <c r="AB31" s="291"/>
      <c r="AD31" s="82" t="s">
        <v>137</v>
      </c>
      <c r="AE31" s="83"/>
      <c r="AF31" s="256"/>
      <c r="AG31" s="72">
        <f>COUNTIFS($E$31:$E$151,"x",$I$31:$I$151,"x")</f>
        <v>0</v>
      </c>
    </row>
    <row r="32" spans="1:41" s="9" customFormat="1" ht="22.5" customHeight="1">
      <c r="A32" s="11" t="s">
        <v>120</v>
      </c>
      <c r="B32" s="20"/>
      <c r="C32" s="20"/>
      <c r="D32" s="21"/>
      <c r="E32" s="21"/>
      <c r="F32" s="22"/>
      <c r="G32" s="22"/>
      <c r="H32" s="20"/>
      <c r="I32" s="23"/>
      <c r="J32" s="23"/>
      <c r="K32" s="23"/>
      <c r="L32" s="226">
        <f t="shared" ref="L32:L38" si="7">(16-COUNTIF(M32:AB32,""))*3</f>
        <v>0</v>
      </c>
      <c r="M32" s="291"/>
      <c r="N32" s="291"/>
      <c r="O32" s="291"/>
      <c r="P32" s="291"/>
      <c r="Q32" s="291"/>
      <c r="R32" s="291"/>
      <c r="S32" s="291"/>
      <c r="T32" s="291"/>
      <c r="U32" s="291"/>
      <c r="V32" s="291"/>
      <c r="W32" s="291"/>
      <c r="X32" s="291"/>
      <c r="Y32" s="291"/>
      <c r="Z32" s="291"/>
      <c r="AA32" s="291"/>
      <c r="AB32" s="291"/>
      <c r="AD32" s="82" t="s">
        <v>118</v>
      </c>
      <c r="AE32" s="83"/>
      <c r="AF32" s="256"/>
      <c r="AG32" s="72">
        <f>COUNTIFS($E$31:$E$151,"x",$J$31:$J$151,"x")</f>
        <v>0</v>
      </c>
    </row>
    <row r="33" spans="1:42" s="9" customFormat="1" ht="22.5" customHeight="1">
      <c r="A33" s="11" t="s">
        <v>121</v>
      </c>
      <c r="B33" s="20"/>
      <c r="C33" s="20"/>
      <c r="D33" s="21"/>
      <c r="E33" s="21"/>
      <c r="F33" s="22"/>
      <c r="G33" s="22"/>
      <c r="H33" s="20"/>
      <c r="I33" s="23"/>
      <c r="J33" s="23"/>
      <c r="K33" s="23"/>
      <c r="L33" s="226">
        <f t="shared" si="7"/>
        <v>0</v>
      </c>
      <c r="M33" s="291"/>
      <c r="N33" s="291"/>
      <c r="O33" s="291"/>
      <c r="P33" s="291"/>
      <c r="Q33" s="291"/>
      <c r="R33" s="291"/>
      <c r="S33" s="291"/>
      <c r="T33" s="291"/>
      <c r="U33" s="291"/>
      <c r="V33" s="291"/>
      <c r="W33" s="291"/>
      <c r="X33" s="291"/>
      <c r="Y33" s="291"/>
      <c r="Z33" s="291"/>
      <c r="AA33" s="291"/>
      <c r="AB33" s="291"/>
      <c r="AD33" s="82" t="s">
        <v>208</v>
      </c>
      <c r="AE33" s="83"/>
      <c r="AF33" s="256"/>
      <c r="AG33" s="72">
        <f>COUNTIFS($E$31:$E$151,"x",$K$31:$K$151,"x")</f>
        <v>0</v>
      </c>
    </row>
    <row r="34" spans="1:42" s="9" customFormat="1" ht="22.5" customHeight="1">
      <c r="A34" s="11" t="s">
        <v>122</v>
      </c>
      <c r="B34" s="20"/>
      <c r="C34" s="20"/>
      <c r="D34" s="21"/>
      <c r="E34" s="21"/>
      <c r="F34" s="22"/>
      <c r="G34" s="22"/>
      <c r="H34" s="20"/>
      <c r="I34" s="23"/>
      <c r="J34" s="23"/>
      <c r="K34" s="23"/>
      <c r="L34" s="226">
        <f t="shared" si="7"/>
        <v>0</v>
      </c>
      <c r="M34" s="291"/>
      <c r="N34" s="291"/>
      <c r="O34" s="291"/>
      <c r="P34" s="291"/>
      <c r="Q34" s="291"/>
      <c r="R34" s="291"/>
      <c r="S34" s="291"/>
      <c r="T34" s="291"/>
      <c r="U34" s="291"/>
      <c r="V34" s="291"/>
      <c r="W34" s="291"/>
      <c r="X34" s="291"/>
      <c r="Y34" s="291"/>
      <c r="Z34" s="291"/>
      <c r="AA34" s="291"/>
      <c r="AB34" s="291"/>
      <c r="AD34" s="60"/>
      <c r="AE34" s="60"/>
      <c r="AF34" s="60"/>
      <c r="AG34" s="60"/>
    </row>
    <row r="35" spans="1:42" s="9" customFormat="1" ht="22.5" customHeight="1">
      <c r="A35" s="11" t="s">
        <v>123</v>
      </c>
      <c r="B35" s="20"/>
      <c r="C35" s="20"/>
      <c r="D35" s="21"/>
      <c r="E35" s="21"/>
      <c r="F35" s="22"/>
      <c r="G35" s="22"/>
      <c r="H35" s="20"/>
      <c r="I35" s="23"/>
      <c r="J35" s="23"/>
      <c r="K35" s="23"/>
      <c r="L35" s="226">
        <f t="shared" si="7"/>
        <v>0</v>
      </c>
      <c r="M35" s="291"/>
      <c r="N35" s="291"/>
      <c r="O35" s="291"/>
      <c r="P35" s="291"/>
      <c r="Q35" s="291"/>
      <c r="R35" s="291"/>
      <c r="S35" s="291"/>
      <c r="T35" s="291"/>
      <c r="U35" s="291"/>
      <c r="V35" s="291"/>
      <c r="W35" s="291"/>
      <c r="X35" s="291"/>
      <c r="Y35" s="291"/>
      <c r="Z35" s="291"/>
      <c r="AA35" s="291"/>
      <c r="AB35" s="291"/>
      <c r="AD35" s="65"/>
      <c r="AE35" s="65"/>
      <c r="AF35" s="65"/>
      <c r="AG35" s="66"/>
    </row>
    <row r="36" spans="1:42" s="9" customFormat="1" ht="22.5" customHeight="1">
      <c r="A36" s="11" t="s">
        <v>124</v>
      </c>
      <c r="B36" s="20"/>
      <c r="C36" s="20"/>
      <c r="D36" s="21"/>
      <c r="E36" s="21"/>
      <c r="F36" s="22"/>
      <c r="G36" s="22"/>
      <c r="H36" s="20"/>
      <c r="I36" s="23"/>
      <c r="J36" s="23"/>
      <c r="K36" s="23"/>
      <c r="L36" s="226">
        <f t="shared" si="7"/>
        <v>0</v>
      </c>
      <c r="M36" s="291"/>
      <c r="N36" s="291"/>
      <c r="O36" s="291"/>
      <c r="P36" s="291"/>
      <c r="Q36" s="291"/>
      <c r="R36" s="291"/>
      <c r="S36" s="291"/>
      <c r="T36" s="291"/>
      <c r="U36" s="291"/>
      <c r="V36" s="291"/>
      <c r="W36" s="291"/>
      <c r="X36" s="291"/>
      <c r="Y36" s="291"/>
      <c r="Z36" s="291"/>
      <c r="AA36" s="291"/>
      <c r="AB36" s="291"/>
      <c r="AD36" s="79" t="s">
        <v>209</v>
      </c>
      <c r="AE36" s="80"/>
      <c r="AF36" s="80"/>
      <c r="AG36" s="72"/>
    </row>
    <row r="37" spans="1:42" s="9" customFormat="1" ht="22.5" customHeight="1">
      <c r="A37" s="11" t="s">
        <v>125</v>
      </c>
      <c r="B37" s="20"/>
      <c r="C37" s="20"/>
      <c r="D37" s="21"/>
      <c r="E37" s="21"/>
      <c r="F37" s="22"/>
      <c r="G37" s="22"/>
      <c r="H37" s="20"/>
      <c r="I37" s="23"/>
      <c r="J37" s="23"/>
      <c r="K37" s="23"/>
      <c r="L37" s="226">
        <f t="shared" si="7"/>
        <v>0</v>
      </c>
      <c r="M37" s="291"/>
      <c r="N37" s="291"/>
      <c r="O37" s="291"/>
      <c r="P37" s="291"/>
      <c r="Q37" s="291"/>
      <c r="R37" s="291"/>
      <c r="S37" s="291"/>
      <c r="T37" s="291"/>
      <c r="U37" s="291"/>
      <c r="V37" s="291"/>
      <c r="W37" s="291"/>
      <c r="X37" s="291"/>
      <c r="Y37" s="291"/>
      <c r="Z37" s="291"/>
      <c r="AA37" s="291"/>
      <c r="AB37" s="291"/>
      <c r="AD37" s="286" t="s">
        <v>207</v>
      </c>
      <c r="AE37" s="287"/>
      <c r="AF37" s="77"/>
      <c r="AG37" s="71"/>
    </row>
    <row r="38" spans="1:42" s="9" customFormat="1" ht="22.5" customHeight="1">
      <c r="A38" s="11" t="s">
        <v>126</v>
      </c>
      <c r="B38" s="20"/>
      <c r="C38" s="20"/>
      <c r="D38" s="21"/>
      <c r="E38" s="21"/>
      <c r="F38" s="22"/>
      <c r="G38" s="22"/>
      <c r="H38" s="20"/>
      <c r="I38" s="23"/>
      <c r="J38" s="23"/>
      <c r="K38" s="23"/>
      <c r="L38" s="226">
        <f t="shared" si="7"/>
        <v>0</v>
      </c>
      <c r="M38" s="291"/>
      <c r="N38" s="291"/>
      <c r="O38" s="291"/>
      <c r="P38" s="291"/>
      <c r="Q38" s="291"/>
      <c r="R38" s="291"/>
      <c r="S38" s="291"/>
      <c r="T38" s="291"/>
      <c r="U38" s="291"/>
      <c r="V38" s="291"/>
      <c r="W38" s="291"/>
      <c r="X38" s="291"/>
      <c r="Y38" s="291"/>
      <c r="Z38" s="291"/>
      <c r="AA38" s="291"/>
      <c r="AB38" s="291"/>
      <c r="AD38" s="82" t="s">
        <v>137</v>
      </c>
      <c r="AE38" s="83"/>
      <c r="AF38" s="256"/>
      <c r="AG38" s="72">
        <f>COUNTIFS($D$31:$D$151,"x",$I$31:$I$151,"x")</f>
        <v>0</v>
      </c>
    </row>
    <row r="39" spans="1:42" ht="22.5" customHeight="1">
      <c r="A39" s="11" t="s">
        <v>127</v>
      </c>
      <c r="B39" s="20"/>
      <c r="C39" s="20"/>
      <c r="D39" s="21"/>
      <c r="E39" s="21"/>
      <c r="F39" s="22"/>
      <c r="G39" s="22"/>
      <c r="H39" s="20"/>
      <c r="I39" s="23"/>
      <c r="J39" s="23"/>
      <c r="K39" s="23"/>
      <c r="L39" s="226">
        <f t="shared" ref="L39:L48" si="8">(16-COUNTIF(M39:AB39,""))*3</f>
        <v>0</v>
      </c>
      <c r="M39" s="291"/>
      <c r="N39" s="291"/>
      <c r="O39" s="291"/>
      <c r="P39" s="291"/>
      <c r="Q39" s="291"/>
      <c r="R39" s="291"/>
      <c r="S39" s="291"/>
      <c r="T39" s="291"/>
      <c r="U39" s="291"/>
      <c r="V39" s="291"/>
      <c r="W39" s="291"/>
      <c r="X39" s="291"/>
      <c r="Y39" s="291"/>
      <c r="Z39" s="291"/>
      <c r="AA39" s="291"/>
      <c r="AB39" s="291"/>
      <c r="AD39" s="82" t="s">
        <v>118</v>
      </c>
      <c r="AE39" s="83"/>
      <c r="AF39" s="256"/>
      <c r="AG39" s="72">
        <f>COUNTIFS($D$31:$D$151,"x",$J$31:$J$151,"x")</f>
        <v>0</v>
      </c>
    </row>
    <row r="40" spans="1:42" ht="22.5" customHeight="1">
      <c r="A40" s="11" t="s">
        <v>128</v>
      </c>
      <c r="B40" s="20"/>
      <c r="C40" s="20"/>
      <c r="D40" s="21"/>
      <c r="E40" s="21"/>
      <c r="F40" s="22"/>
      <c r="G40" s="22"/>
      <c r="H40" s="20"/>
      <c r="I40" s="23"/>
      <c r="J40" s="23"/>
      <c r="K40" s="23"/>
      <c r="L40" s="226">
        <f t="shared" si="8"/>
        <v>0</v>
      </c>
      <c r="M40" s="291"/>
      <c r="N40" s="291"/>
      <c r="O40" s="291"/>
      <c r="P40" s="291"/>
      <c r="Q40" s="291"/>
      <c r="R40" s="291"/>
      <c r="S40" s="291"/>
      <c r="T40" s="291"/>
      <c r="U40" s="291"/>
      <c r="V40" s="291"/>
      <c r="W40" s="291"/>
      <c r="X40" s="291"/>
      <c r="Y40" s="291"/>
      <c r="Z40" s="291"/>
      <c r="AA40" s="291"/>
      <c r="AB40" s="291"/>
      <c r="AD40" s="82" t="s">
        <v>208</v>
      </c>
      <c r="AE40" s="83"/>
      <c r="AF40" s="256"/>
      <c r="AG40" s="72">
        <f>COUNTIFS($D$31:$D$151,"x",$K$31:$K$151,"x")</f>
        <v>0</v>
      </c>
    </row>
    <row r="41" spans="1:42" ht="22.5" customHeight="1">
      <c r="A41" s="11" t="s">
        <v>129</v>
      </c>
      <c r="B41" s="20"/>
      <c r="C41" s="20"/>
      <c r="D41" s="21"/>
      <c r="E41" s="21"/>
      <c r="F41" s="22"/>
      <c r="G41" s="22"/>
      <c r="H41" s="20"/>
      <c r="I41" s="23"/>
      <c r="J41" s="23"/>
      <c r="K41" s="23"/>
      <c r="L41" s="226">
        <f t="shared" si="8"/>
        <v>0</v>
      </c>
      <c r="M41" s="291"/>
      <c r="N41" s="291"/>
      <c r="O41" s="291"/>
      <c r="P41" s="291"/>
      <c r="Q41" s="291"/>
      <c r="R41" s="291"/>
      <c r="S41" s="291"/>
      <c r="T41" s="291"/>
      <c r="U41" s="291"/>
      <c r="V41" s="291"/>
      <c r="W41" s="291"/>
      <c r="X41" s="291"/>
      <c r="Y41" s="291"/>
      <c r="Z41" s="291"/>
      <c r="AA41" s="291"/>
      <c r="AB41" s="291"/>
    </row>
    <row r="42" spans="1:42" ht="22.5" customHeight="1">
      <c r="A42" s="11" t="s">
        <v>130</v>
      </c>
      <c r="B42" s="20"/>
      <c r="C42" s="20"/>
      <c r="D42" s="21"/>
      <c r="E42" s="21"/>
      <c r="F42" s="22"/>
      <c r="G42" s="22"/>
      <c r="H42" s="20"/>
      <c r="I42" s="23"/>
      <c r="J42" s="23"/>
      <c r="K42" s="23"/>
      <c r="L42" s="226">
        <f t="shared" si="8"/>
        <v>0</v>
      </c>
      <c r="M42" s="291"/>
      <c r="N42" s="291"/>
      <c r="O42" s="291"/>
      <c r="P42" s="291"/>
      <c r="Q42" s="291"/>
      <c r="R42" s="291"/>
      <c r="S42" s="291"/>
      <c r="T42" s="291"/>
      <c r="U42" s="291"/>
      <c r="V42" s="291"/>
      <c r="W42" s="291"/>
      <c r="X42" s="291"/>
      <c r="Y42" s="291"/>
      <c r="Z42" s="291"/>
      <c r="AA42" s="291"/>
      <c r="AB42" s="291"/>
    </row>
    <row r="43" spans="1:42" ht="22.5" customHeight="1">
      <c r="A43" s="11" t="s">
        <v>131</v>
      </c>
      <c r="B43" s="20"/>
      <c r="C43" s="20"/>
      <c r="D43" s="21"/>
      <c r="E43" s="21"/>
      <c r="F43" s="22"/>
      <c r="G43" s="22"/>
      <c r="H43" s="20"/>
      <c r="I43" s="23"/>
      <c r="J43" s="23"/>
      <c r="K43" s="23"/>
      <c r="L43" s="226">
        <f t="shared" si="8"/>
        <v>0</v>
      </c>
      <c r="M43" s="291"/>
      <c r="N43" s="291"/>
      <c r="O43" s="291"/>
      <c r="P43" s="291"/>
      <c r="Q43" s="291"/>
      <c r="R43" s="291"/>
      <c r="S43" s="291"/>
      <c r="T43" s="291"/>
      <c r="U43" s="291"/>
      <c r="V43" s="291"/>
      <c r="W43" s="291"/>
      <c r="X43" s="291"/>
      <c r="Y43" s="291"/>
      <c r="Z43" s="291"/>
      <c r="AA43" s="291"/>
      <c r="AB43" s="291"/>
      <c r="AD43" s="79" t="s">
        <v>295</v>
      </c>
      <c r="AE43" s="80"/>
      <c r="AF43" s="80"/>
      <c r="AG43" s="72"/>
    </row>
    <row r="44" spans="1:42" s="9" customFormat="1" ht="22.5" customHeight="1">
      <c r="A44" s="11" t="s">
        <v>132</v>
      </c>
      <c r="B44" s="20"/>
      <c r="C44" s="20"/>
      <c r="D44" s="21"/>
      <c r="E44" s="21"/>
      <c r="F44" s="22"/>
      <c r="G44" s="22"/>
      <c r="H44" s="20"/>
      <c r="I44" s="23"/>
      <c r="J44" s="23"/>
      <c r="K44" s="23"/>
      <c r="L44" s="226">
        <f t="shared" si="8"/>
        <v>0</v>
      </c>
      <c r="M44" s="291"/>
      <c r="N44" s="291"/>
      <c r="O44" s="291"/>
      <c r="P44" s="291"/>
      <c r="Q44" s="291"/>
      <c r="R44" s="291"/>
      <c r="S44" s="291"/>
      <c r="T44" s="291"/>
      <c r="U44" s="291"/>
      <c r="V44" s="291"/>
      <c r="W44" s="291"/>
      <c r="X44" s="291"/>
      <c r="Y44" s="291"/>
      <c r="Z44" s="291"/>
      <c r="AA44" s="291"/>
      <c r="AB44" s="291"/>
      <c r="AD44" s="286" t="s">
        <v>207</v>
      </c>
      <c r="AE44" s="287"/>
      <c r="AF44" s="77"/>
      <c r="AG44" s="71"/>
    </row>
    <row r="45" spans="1:42" s="9" customFormat="1" ht="22.5" customHeight="1">
      <c r="A45" s="11" t="s">
        <v>133</v>
      </c>
      <c r="B45" s="20"/>
      <c r="C45" s="20"/>
      <c r="D45" s="21"/>
      <c r="E45" s="21"/>
      <c r="F45" s="22"/>
      <c r="G45" s="22"/>
      <c r="H45" s="20"/>
      <c r="I45" s="23"/>
      <c r="J45" s="23"/>
      <c r="K45" s="23"/>
      <c r="L45" s="226">
        <f t="shared" si="8"/>
        <v>0</v>
      </c>
      <c r="M45" s="291"/>
      <c r="N45" s="291"/>
      <c r="O45" s="291"/>
      <c r="P45" s="291"/>
      <c r="Q45" s="291"/>
      <c r="R45" s="291"/>
      <c r="S45" s="291"/>
      <c r="T45" s="291"/>
      <c r="U45" s="291"/>
      <c r="V45" s="291"/>
      <c r="W45" s="291"/>
      <c r="X45" s="291"/>
      <c r="Y45" s="291"/>
      <c r="Z45" s="291"/>
      <c r="AA45" s="291"/>
      <c r="AB45" s="291"/>
      <c r="AD45" s="82" t="s">
        <v>137</v>
      </c>
      <c r="AE45" s="83"/>
      <c r="AF45" s="256"/>
      <c r="AG45" s="72">
        <f>COUNTIFS($F$31:$F$151,"x",$I$31:$I$151,"x")</f>
        <v>0</v>
      </c>
      <c r="AH45" s="60"/>
      <c r="AI45" s="60"/>
      <c r="AJ45" s="60"/>
      <c r="AK45" s="60"/>
      <c r="AL45" s="60"/>
      <c r="AM45" s="60"/>
      <c r="AN45" s="60"/>
      <c r="AO45" s="60"/>
      <c r="AP45" s="60"/>
    </row>
    <row r="46" spans="1:42" s="9" customFormat="1" ht="22.5" customHeight="1">
      <c r="A46" s="11" t="s">
        <v>134</v>
      </c>
      <c r="B46" s="20"/>
      <c r="C46" s="20"/>
      <c r="D46" s="21"/>
      <c r="E46" s="21"/>
      <c r="F46" s="22"/>
      <c r="G46" s="22"/>
      <c r="H46" s="20"/>
      <c r="I46" s="23"/>
      <c r="J46" s="23"/>
      <c r="K46" s="23"/>
      <c r="L46" s="226">
        <f t="shared" si="8"/>
        <v>0</v>
      </c>
      <c r="M46" s="291"/>
      <c r="N46" s="291"/>
      <c r="O46" s="291"/>
      <c r="P46" s="291"/>
      <c r="Q46" s="291"/>
      <c r="R46" s="291"/>
      <c r="S46" s="291"/>
      <c r="T46" s="291"/>
      <c r="U46" s="291"/>
      <c r="V46" s="291"/>
      <c r="W46" s="291"/>
      <c r="X46" s="291"/>
      <c r="Y46" s="291"/>
      <c r="Z46" s="291"/>
      <c r="AA46" s="291"/>
      <c r="AB46" s="291"/>
      <c r="AD46" s="82" t="s">
        <v>118</v>
      </c>
      <c r="AE46" s="83"/>
      <c r="AF46" s="256"/>
      <c r="AG46" s="72">
        <f>COUNTIFS($F$31:$F$151,"x",$J$31:$J$151,"x")</f>
        <v>0</v>
      </c>
      <c r="AH46" s="60"/>
      <c r="AI46" s="60"/>
      <c r="AJ46" s="60"/>
      <c r="AK46" s="60"/>
      <c r="AL46" s="60"/>
      <c r="AM46" s="60"/>
      <c r="AN46" s="60"/>
      <c r="AO46" s="60"/>
      <c r="AP46" s="60"/>
    </row>
    <row r="47" spans="1:42" s="9" customFormat="1" ht="22.5" customHeight="1">
      <c r="A47" s="11" t="s">
        <v>135</v>
      </c>
      <c r="B47" s="20"/>
      <c r="C47" s="20"/>
      <c r="D47" s="21"/>
      <c r="E47" s="21"/>
      <c r="F47" s="22"/>
      <c r="G47" s="22"/>
      <c r="H47" s="20"/>
      <c r="I47" s="23"/>
      <c r="J47" s="23"/>
      <c r="K47" s="23"/>
      <c r="L47" s="226">
        <f t="shared" si="8"/>
        <v>0</v>
      </c>
      <c r="M47" s="291"/>
      <c r="N47" s="291"/>
      <c r="O47" s="291"/>
      <c r="P47" s="291"/>
      <c r="Q47" s="291"/>
      <c r="R47" s="291"/>
      <c r="S47" s="291"/>
      <c r="T47" s="291"/>
      <c r="U47" s="291"/>
      <c r="V47" s="291"/>
      <c r="W47" s="291"/>
      <c r="X47" s="291"/>
      <c r="Y47" s="291"/>
      <c r="Z47" s="291"/>
      <c r="AA47" s="291"/>
      <c r="AB47" s="291"/>
      <c r="AD47" s="82" t="s">
        <v>208</v>
      </c>
      <c r="AE47" s="83"/>
      <c r="AF47" s="256"/>
      <c r="AG47" s="72">
        <f>COUNTIFS($F$31:$F$151,"x",$K$31:$K$151,"x")</f>
        <v>0</v>
      </c>
      <c r="AH47" s="60"/>
      <c r="AI47" s="60"/>
      <c r="AJ47" s="60"/>
      <c r="AK47" s="60"/>
      <c r="AL47" s="60"/>
      <c r="AM47" s="60"/>
      <c r="AN47" s="60"/>
      <c r="AO47" s="60"/>
      <c r="AP47" s="60"/>
    </row>
    <row r="48" spans="1:42" s="9" customFormat="1" ht="22.5" customHeight="1">
      <c r="A48" s="11" t="s">
        <v>136</v>
      </c>
      <c r="B48" s="20"/>
      <c r="C48" s="20"/>
      <c r="D48" s="21"/>
      <c r="E48" s="21"/>
      <c r="F48" s="22"/>
      <c r="G48" s="22"/>
      <c r="H48" s="20"/>
      <c r="I48" s="23"/>
      <c r="J48" s="23"/>
      <c r="K48" s="23"/>
      <c r="L48" s="226">
        <f t="shared" si="8"/>
        <v>0</v>
      </c>
      <c r="M48" s="291"/>
      <c r="N48" s="291"/>
      <c r="O48" s="291"/>
      <c r="P48" s="291"/>
      <c r="Q48" s="291"/>
      <c r="R48" s="291"/>
      <c r="S48" s="291"/>
      <c r="T48" s="291"/>
      <c r="U48" s="291"/>
      <c r="V48" s="291"/>
      <c r="W48" s="291"/>
      <c r="X48" s="291"/>
      <c r="Y48" s="291"/>
      <c r="Z48" s="291"/>
      <c r="AA48" s="291"/>
      <c r="AB48" s="291"/>
      <c r="AD48" s="60"/>
      <c r="AE48" s="60"/>
      <c r="AF48" s="60"/>
      <c r="AG48" s="60"/>
      <c r="AH48" s="60"/>
      <c r="AI48" s="60"/>
      <c r="AJ48" s="60"/>
      <c r="AK48" s="60"/>
      <c r="AL48" s="60"/>
      <c r="AM48" s="60"/>
      <c r="AN48" s="60"/>
      <c r="AO48" s="60"/>
      <c r="AP48" s="60"/>
    </row>
    <row r="49" spans="1:42">
      <c r="A49" s="12"/>
      <c r="B49" s="12"/>
      <c r="C49" s="12"/>
      <c r="D49" s="12"/>
      <c r="E49" s="12"/>
      <c r="F49" s="12"/>
      <c r="G49" s="12"/>
      <c r="H49" s="12"/>
      <c r="I49" s="12"/>
      <c r="J49" s="12"/>
      <c r="K49" s="12"/>
      <c r="L49" s="184"/>
      <c r="M49" s="294"/>
      <c r="N49" s="294"/>
      <c r="O49" s="294"/>
      <c r="P49" s="294"/>
      <c r="Q49" s="294"/>
      <c r="R49" s="294"/>
      <c r="S49" s="294"/>
      <c r="T49" s="294"/>
      <c r="U49" s="294"/>
      <c r="V49" s="294"/>
      <c r="W49" s="294"/>
      <c r="X49" s="294"/>
      <c r="Y49" s="294"/>
      <c r="Z49" s="294"/>
      <c r="AA49" s="294"/>
      <c r="AB49" s="294"/>
    </row>
    <row r="50" spans="1:42">
      <c r="A50" s="1" t="s">
        <v>150</v>
      </c>
      <c r="B50" s="1"/>
      <c r="C50" s="1"/>
      <c r="D50" s="5"/>
      <c r="E50" s="5"/>
      <c r="F50" s="5"/>
      <c r="G50" s="6"/>
      <c r="H50" s="1"/>
      <c r="I50" s="1"/>
      <c r="J50" s="1"/>
      <c r="K50" s="1"/>
      <c r="L50" s="221"/>
      <c r="M50" s="309"/>
      <c r="N50" s="309"/>
      <c r="O50" s="309"/>
      <c r="P50" s="309"/>
      <c r="Q50" s="309"/>
      <c r="R50" s="309"/>
      <c r="S50" s="309"/>
      <c r="T50" s="309"/>
      <c r="U50" s="309"/>
      <c r="V50" s="309"/>
      <c r="W50" s="309"/>
      <c r="X50" s="309"/>
      <c r="Y50" s="309"/>
      <c r="Z50" s="309"/>
      <c r="AA50" s="309"/>
      <c r="AB50" s="309"/>
    </row>
    <row r="51" spans="1:42" s="9" customFormat="1" ht="27.6" customHeight="1">
      <c r="A51" s="295" t="s">
        <v>115</v>
      </c>
      <c r="B51" s="288" t="s">
        <v>155</v>
      </c>
      <c r="C51" s="288" t="s">
        <v>154</v>
      </c>
      <c r="D51" s="288" t="s">
        <v>139</v>
      </c>
      <c r="E51" s="288" t="s">
        <v>138</v>
      </c>
      <c r="F51" s="288" t="s">
        <v>294</v>
      </c>
      <c r="G51" s="288" t="s">
        <v>152</v>
      </c>
      <c r="H51" s="288" t="s">
        <v>153</v>
      </c>
      <c r="I51" s="78"/>
      <c r="J51" s="16" t="s">
        <v>116</v>
      </c>
      <c r="K51" s="220"/>
      <c r="L51" s="301" t="s">
        <v>238</v>
      </c>
      <c r="M51" s="299" t="str">
        <f>M29</f>
        <v/>
      </c>
      <c r="N51" s="297" t="s">
        <v>239</v>
      </c>
      <c r="O51" s="299" t="str">
        <f>O29</f>
        <v/>
      </c>
      <c r="P51" s="297" t="s">
        <v>240</v>
      </c>
      <c r="Q51" s="299" t="str">
        <f>Q29</f>
        <v/>
      </c>
      <c r="R51" s="297" t="s">
        <v>241</v>
      </c>
      <c r="S51" s="299" t="str">
        <f>S29</f>
        <v/>
      </c>
      <c r="T51" s="297" t="s">
        <v>242</v>
      </c>
      <c r="U51" s="299" t="str">
        <f>U29</f>
        <v/>
      </c>
      <c r="V51" s="297" t="s">
        <v>243</v>
      </c>
      <c r="W51" s="299" t="str">
        <f>W29</f>
        <v/>
      </c>
      <c r="X51" s="297" t="s">
        <v>244</v>
      </c>
      <c r="Y51" s="299" t="str">
        <f>Y29</f>
        <v/>
      </c>
      <c r="Z51" s="297" t="s">
        <v>245</v>
      </c>
      <c r="AA51" s="299" t="str">
        <f>AA29</f>
        <v/>
      </c>
      <c r="AB51" s="297" t="s">
        <v>246</v>
      </c>
      <c r="AD51" s="60"/>
      <c r="AE51" s="60"/>
      <c r="AF51" s="60"/>
      <c r="AG51" s="60"/>
      <c r="AH51" s="60"/>
      <c r="AI51" s="60"/>
      <c r="AJ51" s="60"/>
      <c r="AK51" s="60"/>
      <c r="AL51" s="60"/>
      <c r="AM51" s="60"/>
      <c r="AN51" s="60"/>
      <c r="AO51" s="60"/>
      <c r="AP51" s="60"/>
    </row>
    <row r="52" spans="1:42" s="9" customFormat="1" ht="27.6" customHeight="1">
      <c r="A52" s="296"/>
      <c r="B52" s="289"/>
      <c r="C52" s="289"/>
      <c r="D52" s="289"/>
      <c r="E52" s="289"/>
      <c r="F52" s="289"/>
      <c r="G52" s="289"/>
      <c r="H52" s="289"/>
      <c r="I52" s="13" t="s">
        <v>137</v>
      </c>
      <c r="J52" s="13" t="s">
        <v>118</v>
      </c>
      <c r="K52" s="13" t="s">
        <v>146</v>
      </c>
      <c r="L52" s="302"/>
      <c r="M52" s="300"/>
      <c r="N52" s="298"/>
      <c r="O52" s="300" t="s">
        <v>247</v>
      </c>
      <c r="P52" s="298" t="s">
        <v>240</v>
      </c>
      <c r="Q52" s="300" t="s">
        <v>248</v>
      </c>
      <c r="R52" s="298" t="s">
        <v>241</v>
      </c>
      <c r="S52" s="300" t="s">
        <v>249</v>
      </c>
      <c r="T52" s="298" t="s">
        <v>242</v>
      </c>
      <c r="U52" s="300" t="s">
        <v>250</v>
      </c>
      <c r="V52" s="298" t="s">
        <v>243</v>
      </c>
      <c r="W52" s="300" t="s">
        <v>251</v>
      </c>
      <c r="X52" s="298" t="s">
        <v>244</v>
      </c>
      <c r="Y52" s="300" t="s">
        <v>252</v>
      </c>
      <c r="Z52" s="298" t="s">
        <v>245</v>
      </c>
      <c r="AA52" s="300" t="s">
        <v>253</v>
      </c>
      <c r="AB52" s="298" t="s">
        <v>246</v>
      </c>
      <c r="AD52" s="60"/>
      <c r="AE52" s="60"/>
      <c r="AF52" s="60"/>
      <c r="AG52" s="60"/>
      <c r="AH52" s="60"/>
      <c r="AI52" s="60"/>
      <c r="AJ52" s="60"/>
      <c r="AK52" s="60"/>
      <c r="AL52" s="60"/>
      <c r="AM52" s="60"/>
      <c r="AN52" s="60"/>
      <c r="AO52" s="60"/>
      <c r="AP52" s="60"/>
    </row>
    <row r="53" spans="1:42" s="9" customFormat="1" ht="22.5" customHeight="1">
      <c r="A53" s="11">
        <v>19</v>
      </c>
      <c r="B53" s="20"/>
      <c r="C53" s="20"/>
      <c r="D53" s="21"/>
      <c r="E53" s="21"/>
      <c r="F53" s="22"/>
      <c r="G53" s="22"/>
      <c r="H53" s="20"/>
      <c r="I53" s="23"/>
      <c r="J53" s="23"/>
      <c r="K53" s="23"/>
      <c r="L53" s="226">
        <f t="shared" ref="L53:L80" si="9">(16-COUNTIF(M53:AB53,""))*3</f>
        <v>0</v>
      </c>
      <c r="M53" s="291"/>
      <c r="N53" s="291"/>
      <c r="O53" s="291"/>
      <c r="P53" s="291"/>
      <c r="Q53" s="291"/>
      <c r="R53" s="291"/>
      <c r="S53" s="291"/>
      <c r="T53" s="291"/>
      <c r="U53" s="291"/>
      <c r="V53" s="291"/>
      <c r="W53" s="291"/>
      <c r="X53" s="291"/>
      <c r="Y53" s="291"/>
      <c r="Z53" s="291"/>
      <c r="AA53" s="291"/>
      <c r="AB53" s="291"/>
      <c r="AD53" s="60"/>
      <c r="AE53" s="60"/>
      <c r="AF53" s="60"/>
      <c r="AG53" s="60"/>
      <c r="AH53" s="60"/>
      <c r="AI53" s="60"/>
      <c r="AJ53" s="60"/>
      <c r="AK53" s="60"/>
      <c r="AL53" s="60"/>
      <c r="AM53" s="60"/>
      <c r="AN53" s="60"/>
      <c r="AO53" s="60"/>
      <c r="AP53" s="60"/>
    </row>
    <row r="54" spans="1:42" s="9" customFormat="1" ht="22.5" customHeight="1">
      <c r="A54" s="11">
        <v>20</v>
      </c>
      <c r="B54" s="20"/>
      <c r="C54" s="20"/>
      <c r="D54" s="21"/>
      <c r="E54" s="21"/>
      <c r="F54" s="22"/>
      <c r="G54" s="22"/>
      <c r="H54" s="20"/>
      <c r="I54" s="23"/>
      <c r="J54" s="23"/>
      <c r="K54" s="23"/>
      <c r="L54" s="226">
        <f t="shared" si="9"/>
        <v>0</v>
      </c>
      <c r="M54" s="291"/>
      <c r="N54" s="291"/>
      <c r="O54" s="291"/>
      <c r="P54" s="291"/>
      <c r="Q54" s="291"/>
      <c r="R54" s="291"/>
      <c r="S54" s="291"/>
      <c r="T54" s="291"/>
      <c r="U54" s="291"/>
      <c r="V54" s="291"/>
      <c r="W54" s="291"/>
      <c r="X54" s="291"/>
      <c r="Y54" s="291"/>
      <c r="Z54" s="291"/>
      <c r="AA54" s="291"/>
      <c r="AB54" s="291"/>
      <c r="AD54" s="60"/>
      <c r="AE54" s="60"/>
      <c r="AF54" s="60"/>
      <c r="AG54" s="60"/>
      <c r="AH54" s="60"/>
      <c r="AI54" s="60"/>
      <c r="AJ54" s="60"/>
      <c r="AK54" s="60"/>
      <c r="AL54" s="60"/>
      <c r="AM54" s="60"/>
      <c r="AN54" s="60"/>
      <c r="AO54" s="60"/>
      <c r="AP54" s="60"/>
    </row>
    <row r="55" spans="1:42" s="9" customFormat="1" ht="22.5" customHeight="1">
      <c r="A55" s="11">
        <v>21</v>
      </c>
      <c r="B55" s="20"/>
      <c r="C55" s="20"/>
      <c r="D55" s="21"/>
      <c r="E55" s="21"/>
      <c r="F55" s="22"/>
      <c r="G55" s="22"/>
      <c r="H55" s="20"/>
      <c r="I55" s="23"/>
      <c r="J55" s="23"/>
      <c r="K55" s="23"/>
      <c r="L55" s="226">
        <f t="shared" si="9"/>
        <v>0</v>
      </c>
      <c r="M55" s="291"/>
      <c r="N55" s="291"/>
      <c r="O55" s="291"/>
      <c r="P55" s="291"/>
      <c r="Q55" s="291"/>
      <c r="R55" s="291"/>
      <c r="S55" s="291"/>
      <c r="T55" s="291"/>
      <c r="U55" s="291"/>
      <c r="V55" s="291"/>
      <c r="W55" s="291"/>
      <c r="X55" s="291"/>
      <c r="Y55" s="291"/>
      <c r="Z55" s="291"/>
      <c r="AA55" s="291"/>
      <c r="AB55" s="291"/>
      <c r="AD55" s="60"/>
      <c r="AE55" s="60"/>
      <c r="AF55" s="60"/>
      <c r="AG55" s="60"/>
      <c r="AH55" s="60"/>
      <c r="AI55" s="60"/>
      <c r="AJ55" s="60"/>
      <c r="AK55" s="60"/>
      <c r="AL55" s="60"/>
      <c r="AM55" s="60"/>
      <c r="AN55" s="60"/>
      <c r="AO55" s="60"/>
      <c r="AP55" s="60"/>
    </row>
    <row r="56" spans="1:42" s="9" customFormat="1" ht="22.5" customHeight="1">
      <c r="A56" s="11">
        <v>22</v>
      </c>
      <c r="B56" s="20"/>
      <c r="C56" s="20"/>
      <c r="D56" s="21"/>
      <c r="E56" s="21"/>
      <c r="F56" s="22"/>
      <c r="G56" s="22"/>
      <c r="H56" s="20"/>
      <c r="I56" s="23"/>
      <c r="J56" s="23"/>
      <c r="K56" s="23"/>
      <c r="L56" s="226">
        <f t="shared" si="9"/>
        <v>0</v>
      </c>
      <c r="M56" s="291"/>
      <c r="N56" s="291"/>
      <c r="O56" s="291"/>
      <c r="P56" s="291"/>
      <c r="Q56" s="291"/>
      <c r="R56" s="291"/>
      <c r="S56" s="291"/>
      <c r="T56" s="291"/>
      <c r="U56" s="291"/>
      <c r="V56" s="291"/>
      <c r="W56" s="291"/>
      <c r="X56" s="291"/>
      <c r="Y56" s="291"/>
      <c r="Z56" s="291"/>
      <c r="AA56" s="291"/>
      <c r="AB56" s="291"/>
      <c r="AD56" s="60"/>
      <c r="AE56" s="60"/>
      <c r="AF56" s="60"/>
      <c r="AG56" s="60"/>
      <c r="AH56" s="60"/>
      <c r="AI56" s="60"/>
      <c r="AJ56" s="60"/>
      <c r="AK56" s="60"/>
      <c r="AL56" s="60"/>
      <c r="AM56" s="60"/>
      <c r="AN56" s="60"/>
      <c r="AO56" s="60"/>
      <c r="AP56" s="60"/>
    </row>
    <row r="57" spans="1:42" s="9" customFormat="1" ht="22.5" customHeight="1">
      <c r="A57" s="11">
        <v>23</v>
      </c>
      <c r="B57" s="20"/>
      <c r="C57" s="20"/>
      <c r="D57" s="21"/>
      <c r="E57" s="21"/>
      <c r="F57" s="22"/>
      <c r="G57" s="22"/>
      <c r="H57" s="20"/>
      <c r="I57" s="23"/>
      <c r="J57" s="23"/>
      <c r="K57" s="23"/>
      <c r="L57" s="226">
        <f t="shared" si="9"/>
        <v>0</v>
      </c>
      <c r="M57" s="291"/>
      <c r="N57" s="291"/>
      <c r="O57" s="291"/>
      <c r="P57" s="291"/>
      <c r="Q57" s="291"/>
      <c r="R57" s="291"/>
      <c r="S57" s="291"/>
      <c r="T57" s="291"/>
      <c r="U57" s="291"/>
      <c r="V57" s="291"/>
      <c r="W57" s="291"/>
      <c r="X57" s="291"/>
      <c r="Y57" s="291"/>
      <c r="Z57" s="291"/>
      <c r="AA57" s="291"/>
      <c r="AB57" s="291"/>
      <c r="AD57" s="60"/>
      <c r="AE57" s="60"/>
      <c r="AF57" s="60"/>
      <c r="AG57" s="60"/>
      <c r="AH57" s="60"/>
      <c r="AI57" s="60"/>
      <c r="AJ57" s="60"/>
      <c r="AK57" s="60"/>
      <c r="AL57" s="60"/>
      <c r="AM57" s="60"/>
      <c r="AN57" s="60"/>
      <c r="AO57" s="60"/>
      <c r="AP57" s="60"/>
    </row>
    <row r="58" spans="1:42" s="9" customFormat="1" ht="22.5" customHeight="1">
      <c r="A58" s="11">
        <v>24</v>
      </c>
      <c r="B58" s="20"/>
      <c r="C58" s="20"/>
      <c r="D58" s="21"/>
      <c r="E58" s="21"/>
      <c r="F58" s="22"/>
      <c r="G58" s="22"/>
      <c r="H58" s="20"/>
      <c r="I58" s="23"/>
      <c r="J58" s="23"/>
      <c r="K58" s="23"/>
      <c r="L58" s="226">
        <f t="shared" si="9"/>
        <v>0</v>
      </c>
      <c r="M58" s="291"/>
      <c r="N58" s="291"/>
      <c r="O58" s="291"/>
      <c r="P58" s="291"/>
      <c r="Q58" s="291"/>
      <c r="R58" s="291"/>
      <c r="S58" s="291"/>
      <c r="T58" s="291"/>
      <c r="U58" s="291"/>
      <c r="V58" s="291"/>
      <c r="W58" s="291"/>
      <c r="X58" s="291"/>
      <c r="Y58" s="291"/>
      <c r="Z58" s="291"/>
      <c r="AA58" s="291"/>
      <c r="AB58" s="291"/>
      <c r="AD58" s="60"/>
      <c r="AE58" s="60"/>
      <c r="AF58" s="60"/>
      <c r="AG58" s="60"/>
      <c r="AH58" s="60"/>
      <c r="AI58" s="60"/>
      <c r="AJ58" s="60"/>
      <c r="AK58" s="60"/>
      <c r="AL58" s="60"/>
      <c r="AM58" s="60"/>
      <c r="AN58" s="60"/>
      <c r="AO58" s="60"/>
      <c r="AP58" s="60"/>
    </row>
    <row r="59" spans="1:42" s="9" customFormat="1" ht="22.5" customHeight="1">
      <c r="A59" s="11">
        <v>25</v>
      </c>
      <c r="B59" s="20"/>
      <c r="C59" s="20"/>
      <c r="D59" s="21"/>
      <c r="E59" s="21"/>
      <c r="F59" s="22"/>
      <c r="G59" s="22"/>
      <c r="H59" s="20"/>
      <c r="I59" s="23"/>
      <c r="J59" s="23"/>
      <c r="K59" s="23"/>
      <c r="L59" s="226">
        <f t="shared" si="9"/>
        <v>0</v>
      </c>
      <c r="M59" s="291"/>
      <c r="N59" s="291"/>
      <c r="O59" s="291"/>
      <c r="P59" s="291"/>
      <c r="Q59" s="291"/>
      <c r="R59" s="291"/>
      <c r="S59" s="291"/>
      <c r="T59" s="291"/>
      <c r="U59" s="291"/>
      <c r="V59" s="291"/>
      <c r="W59" s="291"/>
      <c r="X59" s="291"/>
      <c r="Y59" s="291"/>
      <c r="Z59" s="291"/>
      <c r="AA59" s="291"/>
      <c r="AB59" s="291"/>
      <c r="AD59" s="60"/>
      <c r="AE59" s="60"/>
      <c r="AF59" s="60"/>
      <c r="AG59" s="60"/>
      <c r="AH59" s="60"/>
      <c r="AI59" s="60"/>
      <c r="AJ59" s="60"/>
      <c r="AK59" s="60"/>
      <c r="AL59" s="60"/>
      <c r="AM59" s="60"/>
      <c r="AN59" s="60"/>
      <c r="AO59" s="60"/>
      <c r="AP59" s="60"/>
    </row>
    <row r="60" spans="1:42" s="9" customFormat="1" ht="22.5" customHeight="1">
      <c r="A60" s="11">
        <v>26</v>
      </c>
      <c r="B60" s="20"/>
      <c r="C60" s="20"/>
      <c r="D60" s="21"/>
      <c r="E60" s="21"/>
      <c r="F60" s="22"/>
      <c r="G60" s="22"/>
      <c r="H60" s="20"/>
      <c r="I60" s="23"/>
      <c r="J60" s="23"/>
      <c r="K60" s="23"/>
      <c r="L60" s="226">
        <f t="shared" si="9"/>
        <v>0</v>
      </c>
      <c r="M60" s="291"/>
      <c r="N60" s="291"/>
      <c r="O60" s="291"/>
      <c r="P60" s="291"/>
      <c r="Q60" s="291"/>
      <c r="R60" s="291"/>
      <c r="S60" s="291"/>
      <c r="T60" s="291"/>
      <c r="U60" s="291"/>
      <c r="V60" s="291"/>
      <c r="W60" s="291"/>
      <c r="X60" s="291"/>
      <c r="Y60" s="291"/>
      <c r="Z60" s="291"/>
      <c r="AA60" s="291"/>
      <c r="AB60" s="291"/>
      <c r="AD60" s="60"/>
      <c r="AE60" s="60"/>
      <c r="AF60" s="60"/>
      <c r="AG60" s="60"/>
      <c r="AH60" s="60"/>
      <c r="AI60" s="60"/>
      <c r="AJ60" s="60"/>
      <c r="AK60" s="60"/>
      <c r="AL60" s="60"/>
      <c r="AM60" s="60"/>
      <c r="AN60" s="60"/>
      <c r="AO60" s="60"/>
      <c r="AP60" s="60"/>
    </row>
    <row r="61" spans="1:42" s="9" customFormat="1" ht="22.5" customHeight="1">
      <c r="A61" s="11">
        <v>27</v>
      </c>
      <c r="B61" s="20"/>
      <c r="C61" s="20"/>
      <c r="D61" s="21"/>
      <c r="E61" s="21"/>
      <c r="F61" s="22"/>
      <c r="G61" s="22"/>
      <c r="H61" s="20"/>
      <c r="I61" s="23"/>
      <c r="J61" s="23"/>
      <c r="K61" s="23"/>
      <c r="L61" s="226">
        <f t="shared" si="9"/>
        <v>0</v>
      </c>
      <c r="M61" s="291"/>
      <c r="N61" s="291"/>
      <c r="O61" s="291"/>
      <c r="P61" s="291"/>
      <c r="Q61" s="291"/>
      <c r="R61" s="291"/>
      <c r="S61" s="291"/>
      <c r="T61" s="291"/>
      <c r="U61" s="291"/>
      <c r="V61" s="291"/>
      <c r="W61" s="291"/>
      <c r="X61" s="291"/>
      <c r="Y61" s="291"/>
      <c r="Z61" s="291"/>
      <c r="AA61" s="291"/>
      <c r="AB61" s="291"/>
      <c r="AD61" s="60"/>
      <c r="AE61" s="60"/>
      <c r="AF61" s="60"/>
      <c r="AG61" s="60"/>
      <c r="AH61" s="60"/>
      <c r="AI61" s="60"/>
      <c r="AJ61" s="60"/>
      <c r="AK61" s="60"/>
      <c r="AL61" s="60"/>
      <c r="AM61" s="60"/>
      <c r="AN61" s="60"/>
      <c r="AO61" s="60"/>
      <c r="AP61" s="60"/>
    </row>
    <row r="62" spans="1:42" s="9" customFormat="1" ht="22.5" customHeight="1">
      <c r="A62" s="11">
        <v>28</v>
      </c>
      <c r="B62" s="20"/>
      <c r="C62" s="20"/>
      <c r="D62" s="21"/>
      <c r="E62" s="21"/>
      <c r="F62" s="22"/>
      <c r="G62" s="22"/>
      <c r="H62" s="20"/>
      <c r="I62" s="23"/>
      <c r="J62" s="23"/>
      <c r="K62" s="23"/>
      <c r="L62" s="226">
        <f t="shared" si="9"/>
        <v>0</v>
      </c>
      <c r="M62" s="291"/>
      <c r="N62" s="291"/>
      <c r="O62" s="291"/>
      <c r="P62" s="291"/>
      <c r="Q62" s="291"/>
      <c r="R62" s="291"/>
      <c r="S62" s="291"/>
      <c r="T62" s="291"/>
      <c r="U62" s="291"/>
      <c r="V62" s="291"/>
      <c r="W62" s="291"/>
      <c r="X62" s="291"/>
      <c r="Y62" s="291"/>
      <c r="Z62" s="291"/>
      <c r="AA62" s="291"/>
      <c r="AB62" s="291"/>
      <c r="AD62" s="60"/>
      <c r="AE62" s="60"/>
      <c r="AF62" s="60"/>
      <c r="AG62" s="60"/>
      <c r="AH62" s="60"/>
      <c r="AI62" s="60"/>
      <c r="AJ62" s="60"/>
      <c r="AK62" s="60"/>
      <c r="AL62" s="60"/>
      <c r="AM62" s="60"/>
      <c r="AN62" s="60"/>
      <c r="AO62" s="60"/>
      <c r="AP62" s="60"/>
    </row>
    <row r="63" spans="1:42" s="9" customFormat="1" ht="22.5" customHeight="1">
      <c r="A63" s="11">
        <v>29</v>
      </c>
      <c r="B63" s="20"/>
      <c r="C63" s="20"/>
      <c r="D63" s="21"/>
      <c r="E63" s="21"/>
      <c r="F63" s="22"/>
      <c r="G63" s="22"/>
      <c r="H63" s="20"/>
      <c r="I63" s="23"/>
      <c r="J63" s="23"/>
      <c r="K63" s="23"/>
      <c r="L63" s="226">
        <f t="shared" si="9"/>
        <v>0</v>
      </c>
      <c r="M63" s="291"/>
      <c r="N63" s="291"/>
      <c r="O63" s="291"/>
      <c r="P63" s="291"/>
      <c r="Q63" s="291"/>
      <c r="R63" s="291"/>
      <c r="S63" s="291"/>
      <c r="T63" s="291"/>
      <c r="U63" s="291"/>
      <c r="V63" s="291"/>
      <c r="W63" s="291"/>
      <c r="X63" s="291"/>
      <c r="Y63" s="291"/>
      <c r="Z63" s="291"/>
      <c r="AA63" s="291"/>
      <c r="AB63" s="291"/>
      <c r="AD63" s="60"/>
      <c r="AE63" s="60"/>
      <c r="AF63" s="60"/>
      <c r="AG63" s="60"/>
      <c r="AH63" s="60"/>
      <c r="AI63" s="60"/>
      <c r="AJ63" s="60"/>
      <c r="AK63" s="60"/>
      <c r="AL63" s="60"/>
      <c r="AM63" s="60"/>
      <c r="AN63" s="60"/>
      <c r="AO63" s="60"/>
      <c r="AP63" s="60"/>
    </row>
    <row r="64" spans="1:42" s="9" customFormat="1" ht="22.5" customHeight="1">
      <c r="A64" s="11">
        <v>30</v>
      </c>
      <c r="B64" s="20"/>
      <c r="C64" s="20"/>
      <c r="D64" s="21"/>
      <c r="E64" s="21"/>
      <c r="F64" s="22"/>
      <c r="G64" s="22"/>
      <c r="H64" s="20"/>
      <c r="I64" s="23"/>
      <c r="J64" s="23"/>
      <c r="K64" s="23"/>
      <c r="L64" s="226">
        <f t="shared" si="9"/>
        <v>0</v>
      </c>
      <c r="M64" s="291"/>
      <c r="N64" s="291"/>
      <c r="O64" s="291"/>
      <c r="P64" s="291"/>
      <c r="Q64" s="291"/>
      <c r="R64" s="291"/>
      <c r="S64" s="291"/>
      <c r="T64" s="291"/>
      <c r="U64" s="291"/>
      <c r="V64" s="291"/>
      <c r="W64" s="291"/>
      <c r="X64" s="291"/>
      <c r="Y64" s="291"/>
      <c r="Z64" s="291"/>
      <c r="AA64" s="291"/>
      <c r="AB64" s="291"/>
      <c r="AD64" s="60"/>
      <c r="AE64" s="60"/>
      <c r="AF64" s="60"/>
      <c r="AG64" s="60"/>
      <c r="AH64" s="60"/>
      <c r="AI64" s="60"/>
      <c r="AJ64" s="60"/>
      <c r="AK64" s="60"/>
      <c r="AL64" s="60"/>
      <c r="AM64" s="60"/>
      <c r="AN64" s="60"/>
      <c r="AO64" s="60"/>
      <c r="AP64" s="60"/>
    </row>
    <row r="65" spans="1:42" s="9" customFormat="1" ht="22.5" customHeight="1">
      <c r="A65" s="11">
        <v>31</v>
      </c>
      <c r="B65" s="20"/>
      <c r="C65" s="20"/>
      <c r="D65" s="21"/>
      <c r="E65" s="21"/>
      <c r="F65" s="22"/>
      <c r="G65" s="22"/>
      <c r="H65" s="20"/>
      <c r="I65" s="23"/>
      <c r="J65" s="23"/>
      <c r="K65" s="23"/>
      <c r="L65" s="226">
        <f t="shared" si="9"/>
        <v>0</v>
      </c>
      <c r="M65" s="291"/>
      <c r="N65" s="291"/>
      <c r="O65" s="291"/>
      <c r="P65" s="291"/>
      <c r="Q65" s="291"/>
      <c r="R65" s="291"/>
      <c r="S65" s="291"/>
      <c r="T65" s="291"/>
      <c r="U65" s="291"/>
      <c r="V65" s="291"/>
      <c r="W65" s="291"/>
      <c r="X65" s="291"/>
      <c r="Y65" s="291"/>
      <c r="Z65" s="291"/>
      <c r="AA65" s="291"/>
      <c r="AB65" s="291"/>
      <c r="AD65" s="60"/>
      <c r="AE65" s="60"/>
      <c r="AF65" s="60"/>
      <c r="AG65" s="60"/>
      <c r="AH65" s="60"/>
      <c r="AI65" s="60"/>
      <c r="AJ65" s="60"/>
      <c r="AK65" s="60"/>
      <c r="AL65" s="60"/>
      <c r="AM65" s="60"/>
      <c r="AN65" s="60"/>
      <c r="AO65" s="60"/>
      <c r="AP65" s="60"/>
    </row>
    <row r="66" spans="1:42" s="9" customFormat="1" ht="22.5" customHeight="1">
      <c r="A66" s="11">
        <v>32</v>
      </c>
      <c r="B66" s="20"/>
      <c r="C66" s="20"/>
      <c r="D66" s="21"/>
      <c r="E66" s="21"/>
      <c r="F66" s="22"/>
      <c r="G66" s="22"/>
      <c r="H66" s="20"/>
      <c r="I66" s="23"/>
      <c r="J66" s="23"/>
      <c r="K66" s="23"/>
      <c r="L66" s="226">
        <f t="shared" si="9"/>
        <v>0</v>
      </c>
      <c r="M66" s="291"/>
      <c r="N66" s="291"/>
      <c r="O66" s="291"/>
      <c r="P66" s="291"/>
      <c r="Q66" s="291"/>
      <c r="R66" s="291"/>
      <c r="S66" s="291"/>
      <c r="T66" s="291"/>
      <c r="U66" s="291"/>
      <c r="V66" s="291"/>
      <c r="W66" s="291"/>
      <c r="X66" s="291"/>
      <c r="Y66" s="291"/>
      <c r="Z66" s="291"/>
      <c r="AA66" s="291"/>
      <c r="AB66" s="291"/>
      <c r="AD66" s="60"/>
      <c r="AE66" s="60"/>
      <c r="AF66" s="60"/>
      <c r="AG66" s="60"/>
      <c r="AH66" s="60"/>
      <c r="AI66" s="60"/>
      <c r="AJ66" s="60"/>
      <c r="AK66" s="60"/>
      <c r="AL66" s="60"/>
      <c r="AM66" s="60"/>
      <c r="AN66" s="60"/>
      <c r="AO66" s="60"/>
      <c r="AP66" s="60"/>
    </row>
    <row r="67" spans="1:42" s="9" customFormat="1" ht="22.5" customHeight="1">
      <c r="A67" s="11">
        <v>33</v>
      </c>
      <c r="B67" s="20"/>
      <c r="C67" s="20"/>
      <c r="D67" s="21"/>
      <c r="E67" s="21"/>
      <c r="F67" s="22"/>
      <c r="G67" s="22"/>
      <c r="H67" s="20"/>
      <c r="I67" s="23"/>
      <c r="J67" s="23"/>
      <c r="K67" s="23"/>
      <c r="L67" s="226">
        <f t="shared" si="9"/>
        <v>0</v>
      </c>
      <c r="M67" s="291"/>
      <c r="N67" s="291"/>
      <c r="O67" s="291"/>
      <c r="P67" s="291"/>
      <c r="Q67" s="291"/>
      <c r="R67" s="291"/>
      <c r="S67" s="291"/>
      <c r="T67" s="291"/>
      <c r="U67" s="291"/>
      <c r="V67" s="291"/>
      <c r="W67" s="291"/>
      <c r="X67" s="291"/>
      <c r="Y67" s="291"/>
      <c r="Z67" s="291"/>
      <c r="AA67" s="291"/>
      <c r="AB67" s="291"/>
      <c r="AD67" s="60"/>
      <c r="AE67" s="60"/>
      <c r="AF67" s="60"/>
      <c r="AG67" s="60"/>
      <c r="AH67" s="60"/>
      <c r="AI67" s="60"/>
      <c r="AJ67" s="60"/>
      <c r="AK67" s="60"/>
      <c r="AL67" s="60"/>
      <c r="AM67" s="60"/>
      <c r="AN67" s="60"/>
      <c r="AO67" s="60"/>
      <c r="AP67" s="60"/>
    </row>
    <row r="68" spans="1:42" s="9" customFormat="1" ht="22.5" customHeight="1">
      <c r="A68" s="11">
        <v>34</v>
      </c>
      <c r="B68" s="20"/>
      <c r="C68" s="20"/>
      <c r="D68" s="21"/>
      <c r="E68" s="21"/>
      <c r="F68" s="22"/>
      <c r="G68" s="22"/>
      <c r="H68" s="20"/>
      <c r="I68" s="23"/>
      <c r="J68" s="23"/>
      <c r="K68" s="23"/>
      <c r="L68" s="226">
        <f t="shared" si="9"/>
        <v>0</v>
      </c>
      <c r="M68" s="291"/>
      <c r="N68" s="291"/>
      <c r="O68" s="291"/>
      <c r="P68" s="291"/>
      <c r="Q68" s="291"/>
      <c r="R68" s="291"/>
      <c r="S68" s="291"/>
      <c r="T68" s="291"/>
      <c r="U68" s="291"/>
      <c r="V68" s="291"/>
      <c r="W68" s="291"/>
      <c r="X68" s="291"/>
      <c r="Y68" s="291"/>
      <c r="Z68" s="291"/>
      <c r="AA68" s="291"/>
      <c r="AB68" s="291"/>
      <c r="AD68" s="60"/>
      <c r="AE68" s="60"/>
      <c r="AF68" s="60"/>
      <c r="AG68" s="60"/>
      <c r="AH68" s="60"/>
      <c r="AI68" s="60"/>
      <c r="AJ68" s="60"/>
      <c r="AK68" s="60"/>
      <c r="AL68" s="60"/>
      <c r="AM68" s="60"/>
      <c r="AN68" s="60"/>
      <c r="AO68" s="60"/>
      <c r="AP68" s="60"/>
    </row>
    <row r="69" spans="1:42" s="9" customFormat="1" ht="22.5" customHeight="1">
      <c r="A69" s="11">
        <v>35</v>
      </c>
      <c r="B69" s="20"/>
      <c r="C69" s="20"/>
      <c r="D69" s="21"/>
      <c r="E69" s="21"/>
      <c r="F69" s="22"/>
      <c r="G69" s="22"/>
      <c r="H69" s="20"/>
      <c r="I69" s="23"/>
      <c r="J69" s="23"/>
      <c r="K69" s="23"/>
      <c r="L69" s="226">
        <f t="shared" si="9"/>
        <v>0</v>
      </c>
      <c r="M69" s="291"/>
      <c r="N69" s="291"/>
      <c r="O69" s="291"/>
      <c r="P69" s="291"/>
      <c r="Q69" s="291"/>
      <c r="R69" s="291"/>
      <c r="S69" s="291"/>
      <c r="T69" s="291"/>
      <c r="U69" s="291"/>
      <c r="V69" s="291"/>
      <c r="W69" s="291"/>
      <c r="X69" s="291"/>
      <c r="Y69" s="291"/>
      <c r="Z69" s="291"/>
      <c r="AA69" s="291"/>
      <c r="AB69" s="291"/>
      <c r="AD69" s="60"/>
      <c r="AE69" s="60"/>
      <c r="AF69" s="60"/>
      <c r="AG69" s="60"/>
      <c r="AH69" s="60"/>
      <c r="AI69" s="60"/>
      <c r="AJ69" s="60"/>
      <c r="AK69" s="60"/>
      <c r="AL69" s="60"/>
      <c r="AM69" s="60"/>
      <c r="AN69" s="60"/>
      <c r="AO69" s="60"/>
      <c r="AP69" s="60"/>
    </row>
    <row r="70" spans="1:42" s="9" customFormat="1" ht="22.5" customHeight="1">
      <c r="A70" s="11">
        <v>36</v>
      </c>
      <c r="B70" s="20"/>
      <c r="C70" s="20"/>
      <c r="D70" s="21"/>
      <c r="E70" s="21"/>
      <c r="F70" s="22"/>
      <c r="G70" s="22"/>
      <c r="H70" s="20"/>
      <c r="I70" s="23"/>
      <c r="J70" s="23"/>
      <c r="K70" s="23"/>
      <c r="L70" s="226">
        <f t="shared" si="9"/>
        <v>0</v>
      </c>
      <c r="M70" s="291"/>
      <c r="N70" s="291"/>
      <c r="O70" s="291"/>
      <c r="P70" s="291"/>
      <c r="Q70" s="291"/>
      <c r="R70" s="291"/>
      <c r="S70" s="291"/>
      <c r="T70" s="291"/>
      <c r="U70" s="291"/>
      <c r="V70" s="291"/>
      <c r="W70" s="291"/>
      <c r="X70" s="291"/>
      <c r="Y70" s="291"/>
      <c r="Z70" s="291"/>
      <c r="AA70" s="291"/>
      <c r="AB70" s="291"/>
      <c r="AD70" s="60"/>
      <c r="AE70" s="60"/>
      <c r="AF70" s="60"/>
      <c r="AG70" s="60"/>
      <c r="AH70" s="60"/>
      <c r="AI70" s="60"/>
      <c r="AJ70" s="60"/>
      <c r="AK70" s="60"/>
      <c r="AL70" s="60"/>
      <c r="AM70" s="60"/>
      <c r="AN70" s="60"/>
      <c r="AO70" s="60"/>
      <c r="AP70" s="60"/>
    </row>
    <row r="71" spans="1:42">
      <c r="A71" s="12"/>
      <c r="B71" s="12"/>
      <c r="C71" s="12"/>
      <c r="D71" s="12"/>
      <c r="E71" s="12"/>
      <c r="F71" s="12"/>
      <c r="G71" s="12"/>
      <c r="H71" s="12"/>
      <c r="I71" s="12"/>
      <c r="J71" s="12"/>
      <c r="K71" s="12"/>
      <c r="L71" s="184"/>
      <c r="M71" s="294"/>
      <c r="N71" s="294"/>
      <c r="O71" s="294"/>
      <c r="P71" s="294"/>
      <c r="Q71" s="294"/>
      <c r="R71" s="294"/>
      <c r="S71" s="294"/>
      <c r="T71" s="294"/>
      <c r="U71" s="294"/>
      <c r="V71" s="294"/>
      <c r="W71" s="294"/>
      <c r="X71" s="294"/>
      <c r="Y71" s="294"/>
      <c r="Z71" s="294"/>
      <c r="AA71" s="294"/>
      <c r="AB71" s="294"/>
    </row>
    <row r="72" spans="1:42">
      <c r="A72" s="1" t="s">
        <v>150</v>
      </c>
      <c r="B72" s="1"/>
      <c r="C72" s="1"/>
      <c r="D72" s="5"/>
      <c r="E72" s="5"/>
      <c r="F72" s="5"/>
      <c r="G72" s="6"/>
      <c r="H72" s="1"/>
      <c r="I72" s="1"/>
      <c r="J72" s="1"/>
      <c r="K72" s="1"/>
      <c r="L72" s="221"/>
      <c r="M72" s="309"/>
      <c r="N72" s="309"/>
      <c r="O72" s="309"/>
      <c r="P72" s="309"/>
      <c r="Q72" s="309"/>
      <c r="R72" s="309"/>
      <c r="S72" s="309"/>
      <c r="T72" s="309"/>
      <c r="U72" s="309"/>
      <c r="V72" s="309"/>
      <c r="W72" s="309"/>
      <c r="X72" s="309"/>
      <c r="Y72" s="309"/>
      <c r="Z72" s="309"/>
      <c r="AA72" s="309"/>
      <c r="AB72" s="309"/>
    </row>
    <row r="73" spans="1:42" s="9" customFormat="1" ht="27.6" customHeight="1">
      <c r="A73" s="295" t="s">
        <v>115</v>
      </c>
      <c r="B73" s="288" t="s">
        <v>155</v>
      </c>
      <c r="C73" s="288" t="s">
        <v>154</v>
      </c>
      <c r="D73" s="288" t="s">
        <v>139</v>
      </c>
      <c r="E73" s="288" t="s">
        <v>138</v>
      </c>
      <c r="F73" s="288" t="s">
        <v>294</v>
      </c>
      <c r="G73" s="288" t="s">
        <v>152</v>
      </c>
      <c r="H73" s="288" t="s">
        <v>153</v>
      </c>
      <c r="I73" s="78"/>
      <c r="J73" s="16" t="s">
        <v>116</v>
      </c>
      <c r="K73" s="220"/>
      <c r="L73" s="301" t="s">
        <v>238</v>
      </c>
      <c r="M73" s="299" t="str">
        <f>M51</f>
        <v/>
      </c>
      <c r="N73" s="297" t="s">
        <v>239</v>
      </c>
      <c r="O73" s="299" t="str">
        <f>O51</f>
        <v/>
      </c>
      <c r="P73" s="297" t="s">
        <v>240</v>
      </c>
      <c r="Q73" s="299" t="str">
        <f>Q51</f>
        <v/>
      </c>
      <c r="R73" s="297" t="s">
        <v>241</v>
      </c>
      <c r="S73" s="299" t="str">
        <f>S51</f>
        <v/>
      </c>
      <c r="T73" s="297" t="s">
        <v>242</v>
      </c>
      <c r="U73" s="299" t="str">
        <f>U51</f>
        <v/>
      </c>
      <c r="V73" s="297" t="s">
        <v>243</v>
      </c>
      <c r="W73" s="299" t="str">
        <f>W51</f>
        <v/>
      </c>
      <c r="X73" s="297" t="s">
        <v>244</v>
      </c>
      <c r="Y73" s="299" t="str">
        <f>Y51</f>
        <v/>
      </c>
      <c r="Z73" s="297" t="s">
        <v>245</v>
      </c>
      <c r="AA73" s="299" t="str">
        <f>AA51</f>
        <v/>
      </c>
      <c r="AB73" s="297" t="s">
        <v>246</v>
      </c>
      <c r="AD73" s="60"/>
      <c r="AE73" s="60"/>
      <c r="AF73" s="60"/>
      <c r="AG73" s="60"/>
      <c r="AH73" s="60"/>
      <c r="AI73" s="60"/>
      <c r="AJ73" s="60"/>
      <c r="AK73" s="60"/>
      <c r="AL73" s="60"/>
      <c r="AM73" s="60"/>
      <c r="AN73" s="60"/>
      <c r="AO73" s="60"/>
      <c r="AP73" s="60"/>
    </row>
    <row r="74" spans="1:42" s="9" customFormat="1" ht="27.6" customHeight="1">
      <c r="A74" s="296"/>
      <c r="B74" s="289"/>
      <c r="C74" s="289"/>
      <c r="D74" s="289"/>
      <c r="E74" s="289"/>
      <c r="F74" s="289"/>
      <c r="G74" s="289"/>
      <c r="H74" s="289"/>
      <c r="I74" s="13" t="s">
        <v>137</v>
      </c>
      <c r="J74" s="13" t="s">
        <v>118</v>
      </c>
      <c r="K74" s="13" t="s">
        <v>146</v>
      </c>
      <c r="L74" s="302"/>
      <c r="M74" s="300"/>
      <c r="N74" s="298"/>
      <c r="O74" s="300" t="s">
        <v>247</v>
      </c>
      <c r="P74" s="298" t="s">
        <v>240</v>
      </c>
      <c r="Q74" s="300" t="s">
        <v>248</v>
      </c>
      <c r="R74" s="298" t="s">
        <v>241</v>
      </c>
      <c r="S74" s="300" t="s">
        <v>249</v>
      </c>
      <c r="T74" s="298" t="s">
        <v>242</v>
      </c>
      <c r="U74" s="300" t="s">
        <v>250</v>
      </c>
      <c r="V74" s="298" t="s">
        <v>243</v>
      </c>
      <c r="W74" s="300" t="s">
        <v>251</v>
      </c>
      <c r="X74" s="298" t="s">
        <v>244</v>
      </c>
      <c r="Y74" s="300" t="s">
        <v>252</v>
      </c>
      <c r="Z74" s="298" t="s">
        <v>245</v>
      </c>
      <c r="AA74" s="300" t="s">
        <v>253</v>
      </c>
      <c r="AB74" s="298" t="s">
        <v>246</v>
      </c>
      <c r="AD74" s="60"/>
      <c r="AE74" s="60"/>
      <c r="AF74" s="60"/>
      <c r="AG74" s="60"/>
      <c r="AH74" s="60"/>
      <c r="AI74" s="60"/>
      <c r="AJ74" s="60"/>
      <c r="AK74" s="60"/>
      <c r="AL74" s="60"/>
      <c r="AM74" s="60"/>
      <c r="AN74" s="60"/>
      <c r="AO74" s="60"/>
      <c r="AP74" s="60"/>
    </row>
    <row r="75" spans="1:42" s="9" customFormat="1" ht="22.5" customHeight="1">
      <c r="A75" s="11">
        <v>37</v>
      </c>
      <c r="B75" s="20"/>
      <c r="C75" s="20"/>
      <c r="D75" s="21"/>
      <c r="E75" s="21"/>
      <c r="F75" s="22"/>
      <c r="G75" s="22"/>
      <c r="H75" s="20"/>
      <c r="I75" s="23"/>
      <c r="J75" s="23"/>
      <c r="K75" s="23"/>
      <c r="L75" s="226">
        <f t="shared" si="9"/>
        <v>0</v>
      </c>
      <c r="M75" s="292"/>
      <c r="N75" s="305"/>
      <c r="O75" s="292"/>
      <c r="P75" s="305"/>
      <c r="Q75" s="292"/>
      <c r="R75" s="305"/>
      <c r="S75" s="292"/>
      <c r="T75" s="305"/>
      <c r="U75" s="291"/>
      <c r="V75" s="291"/>
      <c r="W75" s="291"/>
      <c r="X75" s="291"/>
      <c r="Y75" s="291"/>
      <c r="Z75" s="291"/>
      <c r="AA75" s="291"/>
      <c r="AB75" s="291"/>
      <c r="AD75" s="60"/>
      <c r="AE75" s="60"/>
      <c r="AF75" s="60"/>
      <c r="AG75" s="60"/>
      <c r="AH75" s="60"/>
      <c r="AI75" s="60"/>
      <c r="AJ75" s="60"/>
      <c r="AK75" s="60"/>
      <c r="AL75" s="60"/>
      <c r="AM75" s="60"/>
      <c r="AN75" s="60"/>
      <c r="AO75" s="60"/>
      <c r="AP75" s="60"/>
    </row>
    <row r="76" spans="1:42" s="9" customFormat="1" ht="22.5" customHeight="1">
      <c r="A76" s="11">
        <v>38</v>
      </c>
      <c r="B76" s="20"/>
      <c r="C76" s="20"/>
      <c r="D76" s="21"/>
      <c r="E76" s="21"/>
      <c r="F76" s="22"/>
      <c r="G76" s="22"/>
      <c r="H76" s="20"/>
      <c r="I76" s="23"/>
      <c r="J76" s="23"/>
      <c r="K76" s="23"/>
      <c r="L76" s="226">
        <f t="shared" si="9"/>
        <v>0</v>
      </c>
      <c r="M76" s="292"/>
      <c r="N76" s="305"/>
      <c r="O76" s="292"/>
      <c r="P76" s="305"/>
      <c r="Q76" s="292"/>
      <c r="R76" s="305"/>
      <c r="S76" s="292"/>
      <c r="T76" s="305"/>
      <c r="U76" s="291"/>
      <c r="V76" s="291"/>
      <c r="W76" s="291"/>
      <c r="X76" s="291"/>
      <c r="Y76" s="291"/>
      <c r="Z76" s="291"/>
      <c r="AA76" s="291"/>
      <c r="AB76" s="291"/>
      <c r="AD76" s="60"/>
      <c r="AE76" s="60"/>
      <c r="AF76" s="60"/>
      <c r="AG76" s="60"/>
      <c r="AH76" s="60"/>
      <c r="AI76" s="60"/>
      <c r="AJ76" s="60"/>
      <c r="AK76" s="60"/>
      <c r="AL76" s="60"/>
      <c r="AM76" s="60"/>
      <c r="AN76" s="60"/>
      <c r="AO76" s="60"/>
      <c r="AP76" s="60"/>
    </row>
    <row r="77" spans="1:42" s="9" customFormat="1" ht="22.5" customHeight="1">
      <c r="A77" s="11">
        <v>39</v>
      </c>
      <c r="B77" s="20"/>
      <c r="C77" s="20"/>
      <c r="D77" s="21"/>
      <c r="E77" s="21"/>
      <c r="F77" s="22"/>
      <c r="G77" s="22"/>
      <c r="H77" s="20"/>
      <c r="I77" s="23"/>
      <c r="J77" s="23"/>
      <c r="K77" s="23"/>
      <c r="L77" s="226">
        <f t="shared" si="9"/>
        <v>0</v>
      </c>
      <c r="M77" s="292"/>
      <c r="N77" s="305"/>
      <c r="O77" s="292"/>
      <c r="P77" s="305"/>
      <c r="Q77" s="292"/>
      <c r="R77" s="305"/>
      <c r="S77" s="292"/>
      <c r="T77" s="305"/>
      <c r="U77" s="291"/>
      <c r="V77" s="291"/>
      <c r="W77" s="291"/>
      <c r="X77" s="291"/>
      <c r="Y77" s="291"/>
      <c r="Z77" s="291"/>
      <c r="AA77" s="291"/>
      <c r="AB77" s="291"/>
      <c r="AD77" s="60"/>
      <c r="AE77" s="60"/>
      <c r="AF77" s="60"/>
      <c r="AG77" s="60"/>
      <c r="AH77" s="60"/>
      <c r="AI77" s="60"/>
      <c r="AJ77" s="60"/>
      <c r="AK77" s="60"/>
      <c r="AL77" s="60"/>
      <c r="AM77" s="60"/>
      <c r="AN77" s="60"/>
      <c r="AO77" s="60"/>
      <c r="AP77" s="60"/>
    </row>
    <row r="78" spans="1:42" s="9" customFormat="1" ht="22.5" customHeight="1">
      <c r="A78" s="11">
        <v>40</v>
      </c>
      <c r="B78" s="20"/>
      <c r="C78" s="20"/>
      <c r="D78" s="21"/>
      <c r="E78" s="21"/>
      <c r="F78" s="22"/>
      <c r="G78" s="22"/>
      <c r="H78" s="20"/>
      <c r="I78" s="23"/>
      <c r="J78" s="23"/>
      <c r="K78" s="23"/>
      <c r="L78" s="226">
        <f t="shared" si="9"/>
        <v>0</v>
      </c>
      <c r="M78" s="292"/>
      <c r="N78" s="305"/>
      <c r="O78" s="292"/>
      <c r="P78" s="305"/>
      <c r="Q78" s="292"/>
      <c r="R78" s="305"/>
      <c r="S78" s="292"/>
      <c r="T78" s="305"/>
      <c r="U78" s="291"/>
      <c r="V78" s="291"/>
      <c r="W78" s="291"/>
      <c r="X78" s="291"/>
      <c r="Y78" s="291"/>
      <c r="Z78" s="291"/>
      <c r="AA78" s="291"/>
      <c r="AB78" s="291"/>
      <c r="AD78" s="60"/>
      <c r="AE78" s="60"/>
      <c r="AF78" s="60"/>
      <c r="AG78" s="60"/>
      <c r="AH78" s="60"/>
      <c r="AI78" s="60"/>
      <c r="AJ78" s="60"/>
      <c r="AK78" s="60"/>
      <c r="AL78" s="60"/>
      <c r="AM78" s="60"/>
      <c r="AN78" s="60"/>
      <c r="AO78" s="60"/>
      <c r="AP78" s="60"/>
    </row>
    <row r="79" spans="1:42" s="9" customFormat="1" ht="22.5" customHeight="1">
      <c r="A79" s="11">
        <v>41</v>
      </c>
      <c r="B79" s="20"/>
      <c r="C79" s="20"/>
      <c r="D79" s="21"/>
      <c r="E79" s="21"/>
      <c r="F79" s="22"/>
      <c r="G79" s="22"/>
      <c r="H79" s="20"/>
      <c r="I79" s="23"/>
      <c r="J79" s="23"/>
      <c r="K79" s="23"/>
      <c r="L79" s="226">
        <f t="shared" si="9"/>
        <v>0</v>
      </c>
      <c r="M79" s="292"/>
      <c r="N79" s="305"/>
      <c r="O79" s="292"/>
      <c r="P79" s="305"/>
      <c r="Q79" s="292"/>
      <c r="R79" s="305"/>
      <c r="S79" s="292"/>
      <c r="T79" s="305"/>
      <c r="U79" s="291"/>
      <c r="V79" s="291"/>
      <c r="W79" s="291"/>
      <c r="X79" s="291"/>
      <c r="Y79" s="291"/>
      <c r="Z79" s="291"/>
      <c r="AA79" s="291"/>
      <c r="AB79" s="291"/>
      <c r="AD79" s="60"/>
      <c r="AE79" s="60"/>
      <c r="AF79" s="60"/>
      <c r="AG79" s="60"/>
      <c r="AH79" s="60"/>
      <c r="AI79" s="60"/>
      <c r="AJ79" s="60"/>
      <c r="AK79" s="60"/>
      <c r="AL79" s="60"/>
      <c r="AM79" s="60"/>
      <c r="AN79" s="60"/>
      <c r="AO79" s="60"/>
      <c r="AP79" s="60"/>
    </row>
    <row r="80" spans="1:42" s="9" customFormat="1" ht="22.5" customHeight="1">
      <c r="A80" s="11">
        <v>42</v>
      </c>
      <c r="B80" s="20"/>
      <c r="C80" s="20"/>
      <c r="D80" s="21"/>
      <c r="E80" s="21"/>
      <c r="F80" s="22"/>
      <c r="G80" s="22"/>
      <c r="H80" s="20"/>
      <c r="I80" s="23"/>
      <c r="J80" s="23"/>
      <c r="K80" s="23"/>
      <c r="L80" s="226">
        <f t="shared" si="9"/>
        <v>0</v>
      </c>
      <c r="M80" s="292"/>
      <c r="N80" s="305"/>
      <c r="O80" s="292"/>
      <c r="P80" s="305"/>
      <c r="Q80" s="292"/>
      <c r="R80" s="305"/>
      <c r="S80" s="292"/>
      <c r="T80" s="305"/>
      <c r="U80" s="291"/>
      <c r="V80" s="291"/>
      <c r="W80" s="291"/>
      <c r="X80" s="291"/>
      <c r="Y80" s="291"/>
      <c r="Z80" s="291"/>
      <c r="AA80" s="291"/>
      <c r="AB80" s="291"/>
      <c r="AD80" s="60"/>
      <c r="AE80" s="60"/>
      <c r="AF80" s="60"/>
      <c r="AG80" s="60"/>
      <c r="AH80" s="60"/>
      <c r="AI80" s="60"/>
      <c r="AJ80" s="60"/>
      <c r="AK80" s="60"/>
      <c r="AL80" s="60"/>
      <c r="AM80" s="60"/>
      <c r="AN80" s="60"/>
      <c r="AO80" s="60"/>
      <c r="AP80" s="60"/>
    </row>
    <row r="81" spans="1:42" s="9" customFormat="1" ht="22.5" customHeight="1">
      <c r="A81" s="11">
        <v>43</v>
      </c>
      <c r="B81" s="20"/>
      <c r="C81" s="20"/>
      <c r="D81" s="21"/>
      <c r="E81" s="21"/>
      <c r="F81" s="22"/>
      <c r="G81" s="22"/>
      <c r="H81" s="20"/>
      <c r="I81" s="23"/>
      <c r="J81" s="23"/>
      <c r="K81" s="23"/>
      <c r="L81" s="226">
        <f>(16-COUNTIF(M81:AB81,""))*3</f>
        <v>0</v>
      </c>
      <c r="M81" s="292"/>
      <c r="N81" s="305"/>
      <c r="O81" s="292"/>
      <c r="P81" s="305"/>
      <c r="Q81" s="292"/>
      <c r="R81" s="305"/>
      <c r="S81" s="292"/>
      <c r="T81" s="305"/>
      <c r="U81" s="291"/>
      <c r="V81" s="291"/>
      <c r="W81" s="291"/>
      <c r="X81" s="291"/>
      <c r="Y81" s="291"/>
      <c r="Z81" s="291"/>
      <c r="AA81" s="291"/>
      <c r="AB81" s="291"/>
      <c r="AD81" s="60"/>
      <c r="AE81" s="60"/>
      <c r="AF81" s="60"/>
      <c r="AG81" s="60"/>
      <c r="AH81" s="60"/>
      <c r="AI81" s="60"/>
      <c r="AJ81" s="60"/>
      <c r="AK81" s="60"/>
      <c r="AL81" s="60"/>
      <c r="AM81" s="60"/>
      <c r="AN81" s="60"/>
      <c r="AO81" s="60"/>
      <c r="AP81" s="60"/>
    </row>
    <row r="82" spans="1:42" s="9" customFormat="1" ht="22.5" customHeight="1">
      <c r="A82" s="11">
        <v>44</v>
      </c>
      <c r="B82" s="20"/>
      <c r="C82" s="20"/>
      <c r="D82" s="21"/>
      <c r="E82" s="21"/>
      <c r="F82" s="22"/>
      <c r="G82" s="22"/>
      <c r="H82" s="20"/>
      <c r="I82" s="23"/>
      <c r="J82" s="23"/>
      <c r="K82" s="23"/>
      <c r="L82" s="226">
        <f t="shared" ref="L82:L115" si="10">(16-COUNTIF(M82:AB82,""))*3</f>
        <v>0</v>
      </c>
      <c r="M82" s="292"/>
      <c r="N82" s="305"/>
      <c r="O82" s="292"/>
      <c r="P82" s="305"/>
      <c r="Q82" s="292"/>
      <c r="R82" s="305"/>
      <c r="S82" s="292"/>
      <c r="T82" s="305"/>
      <c r="U82" s="291"/>
      <c r="V82" s="291"/>
      <c r="W82" s="291"/>
      <c r="X82" s="291"/>
      <c r="Y82" s="291"/>
      <c r="Z82" s="291"/>
      <c r="AA82" s="291"/>
      <c r="AB82" s="291"/>
      <c r="AD82" s="60"/>
      <c r="AE82" s="60"/>
      <c r="AF82" s="60"/>
      <c r="AG82" s="60"/>
      <c r="AH82" s="60"/>
      <c r="AI82" s="60"/>
      <c r="AJ82" s="60"/>
      <c r="AK82" s="60"/>
      <c r="AL82" s="60"/>
      <c r="AM82" s="60"/>
      <c r="AN82" s="60"/>
      <c r="AO82" s="60"/>
      <c r="AP82" s="60"/>
    </row>
    <row r="83" spans="1:42" s="9" customFormat="1" ht="22.5" customHeight="1">
      <c r="A83" s="11">
        <v>45</v>
      </c>
      <c r="B83" s="20"/>
      <c r="C83" s="20"/>
      <c r="D83" s="21"/>
      <c r="E83" s="21"/>
      <c r="F83" s="22"/>
      <c r="G83" s="22"/>
      <c r="H83" s="20"/>
      <c r="I83" s="23"/>
      <c r="J83" s="23"/>
      <c r="K83" s="23"/>
      <c r="L83" s="226">
        <f t="shared" si="10"/>
        <v>0</v>
      </c>
      <c r="M83" s="292"/>
      <c r="N83" s="305"/>
      <c r="O83" s="292"/>
      <c r="P83" s="305"/>
      <c r="Q83" s="292"/>
      <c r="R83" s="305"/>
      <c r="S83" s="292"/>
      <c r="T83" s="305"/>
      <c r="U83" s="291"/>
      <c r="V83" s="291"/>
      <c r="W83" s="291"/>
      <c r="X83" s="291"/>
      <c r="Y83" s="291"/>
      <c r="Z83" s="291"/>
      <c r="AA83" s="291"/>
      <c r="AB83" s="291"/>
      <c r="AD83" s="60"/>
      <c r="AE83" s="60"/>
      <c r="AF83" s="60"/>
      <c r="AG83" s="60"/>
      <c r="AH83" s="60"/>
      <c r="AI83" s="60"/>
      <c r="AJ83" s="60"/>
      <c r="AK83" s="60"/>
      <c r="AL83" s="60"/>
      <c r="AM83" s="60"/>
      <c r="AN83" s="60"/>
      <c r="AO83" s="60"/>
      <c r="AP83" s="60"/>
    </row>
    <row r="84" spans="1:42" s="9" customFormat="1" ht="22.5" customHeight="1">
      <c r="A84" s="11">
        <v>46</v>
      </c>
      <c r="B84" s="20"/>
      <c r="C84" s="20"/>
      <c r="D84" s="21"/>
      <c r="E84" s="21"/>
      <c r="F84" s="22"/>
      <c r="G84" s="22"/>
      <c r="H84" s="20"/>
      <c r="I84" s="23"/>
      <c r="J84" s="23"/>
      <c r="K84" s="23"/>
      <c r="L84" s="226">
        <f t="shared" si="10"/>
        <v>0</v>
      </c>
      <c r="M84" s="292"/>
      <c r="N84" s="305"/>
      <c r="O84" s="292"/>
      <c r="P84" s="305"/>
      <c r="Q84" s="292"/>
      <c r="R84" s="305"/>
      <c r="S84" s="292"/>
      <c r="T84" s="305"/>
      <c r="U84" s="291"/>
      <c r="V84" s="291"/>
      <c r="W84" s="291"/>
      <c r="X84" s="291"/>
      <c r="Y84" s="291"/>
      <c r="Z84" s="291"/>
      <c r="AA84" s="291"/>
      <c r="AB84" s="291"/>
      <c r="AD84" s="60"/>
      <c r="AE84" s="60"/>
      <c r="AF84" s="60"/>
      <c r="AG84" s="60"/>
      <c r="AH84" s="60"/>
      <c r="AI84" s="60"/>
      <c r="AJ84" s="60"/>
      <c r="AK84" s="60"/>
      <c r="AL84" s="60"/>
      <c r="AM84" s="60"/>
      <c r="AN84" s="60"/>
      <c r="AO84" s="60"/>
      <c r="AP84" s="60"/>
    </row>
    <row r="85" spans="1:42" s="9" customFormat="1" ht="22.5" customHeight="1">
      <c r="A85" s="11">
        <v>47</v>
      </c>
      <c r="B85" s="20"/>
      <c r="C85" s="20"/>
      <c r="D85" s="21"/>
      <c r="E85" s="21"/>
      <c r="F85" s="22"/>
      <c r="G85" s="22"/>
      <c r="H85" s="20"/>
      <c r="I85" s="23"/>
      <c r="J85" s="23"/>
      <c r="K85" s="23"/>
      <c r="L85" s="226">
        <f t="shared" si="10"/>
        <v>0</v>
      </c>
      <c r="M85" s="292"/>
      <c r="N85" s="305"/>
      <c r="O85" s="292"/>
      <c r="P85" s="305"/>
      <c r="Q85" s="292"/>
      <c r="R85" s="305"/>
      <c r="S85" s="292"/>
      <c r="T85" s="305"/>
      <c r="U85" s="291"/>
      <c r="V85" s="291"/>
      <c r="W85" s="291"/>
      <c r="X85" s="291"/>
      <c r="Y85" s="291"/>
      <c r="Z85" s="291"/>
      <c r="AA85" s="291"/>
      <c r="AB85" s="291"/>
      <c r="AD85" s="60"/>
      <c r="AE85" s="60"/>
      <c r="AF85" s="60"/>
      <c r="AG85" s="60"/>
      <c r="AH85" s="60"/>
      <c r="AI85" s="60"/>
      <c r="AJ85" s="60"/>
      <c r="AK85" s="60"/>
      <c r="AL85" s="60"/>
      <c r="AM85" s="60"/>
      <c r="AN85" s="60"/>
      <c r="AO85" s="60"/>
      <c r="AP85" s="60"/>
    </row>
    <row r="86" spans="1:42" s="9" customFormat="1" ht="22.5" customHeight="1">
      <c r="A86" s="11">
        <v>48</v>
      </c>
      <c r="B86" s="20"/>
      <c r="C86" s="20"/>
      <c r="D86" s="21"/>
      <c r="E86" s="21"/>
      <c r="F86" s="22"/>
      <c r="G86" s="22"/>
      <c r="H86" s="20"/>
      <c r="I86" s="23"/>
      <c r="J86" s="23"/>
      <c r="K86" s="23"/>
      <c r="L86" s="226">
        <f t="shared" si="10"/>
        <v>0</v>
      </c>
      <c r="M86" s="292"/>
      <c r="N86" s="305"/>
      <c r="O86" s="292"/>
      <c r="P86" s="305"/>
      <c r="Q86" s="292"/>
      <c r="R86" s="305"/>
      <c r="S86" s="292"/>
      <c r="T86" s="305"/>
      <c r="U86" s="291"/>
      <c r="V86" s="291"/>
      <c r="W86" s="291"/>
      <c r="X86" s="291"/>
      <c r="Y86" s="291"/>
      <c r="Z86" s="291"/>
      <c r="AA86" s="291"/>
      <c r="AB86" s="291"/>
      <c r="AD86" s="60"/>
      <c r="AE86" s="60"/>
      <c r="AF86" s="60"/>
      <c r="AG86" s="60"/>
      <c r="AH86" s="60"/>
      <c r="AI86" s="60"/>
      <c r="AJ86" s="60"/>
      <c r="AK86" s="60"/>
      <c r="AL86" s="60"/>
      <c r="AM86" s="60"/>
      <c r="AN86" s="60"/>
      <c r="AO86" s="60"/>
      <c r="AP86" s="60"/>
    </row>
    <row r="87" spans="1:42" s="9" customFormat="1" ht="22.5" customHeight="1">
      <c r="A87" s="11">
        <v>49</v>
      </c>
      <c r="B87" s="20"/>
      <c r="C87" s="20"/>
      <c r="D87" s="21"/>
      <c r="E87" s="21"/>
      <c r="F87" s="22"/>
      <c r="G87" s="22"/>
      <c r="H87" s="20"/>
      <c r="I87" s="23"/>
      <c r="J87" s="23"/>
      <c r="K87" s="23"/>
      <c r="L87" s="226">
        <f t="shared" si="10"/>
        <v>0</v>
      </c>
      <c r="M87" s="292"/>
      <c r="N87" s="305"/>
      <c r="O87" s="292"/>
      <c r="P87" s="305"/>
      <c r="Q87" s="292"/>
      <c r="R87" s="305"/>
      <c r="S87" s="292"/>
      <c r="T87" s="305"/>
      <c r="U87" s="291"/>
      <c r="V87" s="291"/>
      <c r="W87" s="291"/>
      <c r="X87" s="291"/>
      <c r="Y87" s="291"/>
      <c r="Z87" s="291"/>
      <c r="AA87" s="291"/>
      <c r="AB87" s="291"/>
      <c r="AD87" s="60"/>
      <c r="AE87" s="60"/>
      <c r="AF87" s="60"/>
      <c r="AG87" s="60"/>
      <c r="AH87" s="60"/>
      <c r="AI87" s="60"/>
      <c r="AJ87" s="60"/>
      <c r="AK87" s="60"/>
      <c r="AL87" s="60"/>
      <c r="AM87" s="60"/>
      <c r="AN87" s="60"/>
      <c r="AO87" s="60"/>
      <c r="AP87" s="60"/>
    </row>
    <row r="88" spans="1:42" s="9" customFormat="1" ht="22.5" customHeight="1">
      <c r="A88" s="11">
        <v>50</v>
      </c>
      <c r="B88" s="20"/>
      <c r="C88" s="20"/>
      <c r="D88" s="21"/>
      <c r="E88" s="21"/>
      <c r="F88" s="22"/>
      <c r="G88" s="22"/>
      <c r="H88" s="20"/>
      <c r="I88" s="23"/>
      <c r="J88" s="23"/>
      <c r="K88" s="23"/>
      <c r="L88" s="226">
        <f t="shared" si="10"/>
        <v>0</v>
      </c>
      <c r="M88" s="292"/>
      <c r="N88" s="305"/>
      <c r="O88" s="292"/>
      <c r="P88" s="305"/>
      <c r="Q88" s="292"/>
      <c r="R88" s="305"/>
      <c r="S88" s="292"/>
      <c r="T88" s="305"/>
      <c r="U88" s="291"/>
      <c r="V88" s="291"/>
      <c r="W88" s="291"/>
      <c r="X88" s="291"/>
      <c r="Y88" s="291"/>
      <c r="Z88" s="291"/>
      <c r="AA88" s="291"/>
      <c r="AB88" s="291"/>
      <c r="AD88" s="60"/>
      <c r="AE88" s="60"/>
      <c r="AF88" s="60"/>
      <c r="AG88" s="60"/>
      <c r="AH88" s="60"/>
      <c r="AI88" s="60"/>
      <c r="AJ88" s="60"/>
      <c r="AK88" s="60"/>
      <c r="AL88" s="60"/>
      <c r="AM88" s="60"/>
      <c r="AN88" s="60"/>
      <c r="AO88" s="60"/>
      <c r="AP88" s="60"/>
    </row>
    <row r="89" spans="1:42" s="9" customFormat="1" ht="22.5" customHeight="1">
      <c r="A89" s="11">
        <v>51</v>
      </c>
      <c r="B89" s="20"/>
      <c r="C89" s="20"/>
      <c r="D89" s="21"/>
      <c r="E89" s="21"/>
      <c r="F89" s="22"/>
      <c r="G89" s="22"/>
      <c r="H89" s="20"/>
      <c r="I89" s="23"/>
      <c r="J89" s="23"/>
      <c r="K89" s="23"/>
      <c r="L89" s="226">
        <f t="shared" si="10"/>
        <v>0</v>
      </c>
      <c r="M89" s="292"/>
      <c r="N89" s="305"/>
      <c r="O89" s="292"/>
      <c r="P89" s="305"/>
      <c r="Q89" s="292"/>
      <c r="R89" s="305"/>
      <c r="S89" s="292"/>
      <c r="T89" s="305"/>
      <c r="U89" s="291"/>
      <c r="V89" s="291"/>
      <c r="W89" s="291"/>
      <c r="X89" s="291"/>
      <c r="Y89" s="291"/>
      <c r="Z89" s="291"/>
      <c r="AA89" s="291"/>
      <c r="AB89" s="291"/>
      <c r="AD89" s="60"/>
      <c r="AE89" s="60"/>
      <c r="AF89" s="60"/>
      <c r="AG89" s="60"/>
      <c r="AH89" s="60"/>
      <c r="AI89" s="60"/>
      <c r="AJ89" s="60"/>
      <c r="AK89" s="60"/>
      <c r="AL89" s="60"/>
      <c r="AM89" s="60"/>
      <c r="AN89" s="60"/>
      <c r="AO89" s="60"/>
      <c r="AP89" s="60"/>
    </row>
    <row r="90" spans="1:42" s="9" customFormat="1" ht="22.5" customHeight="1">
      <c r="A90" s="11">
        <v>52</v>
      </c>
      <c r="B90" s="20"/>
      <c r="C90" s="20"/>
      <c r="D90" s="21"/>
      <c r="E90" s="21"/>
      <c r="F90" s="22"/>
      <c r="G90" s="22"/>
      <c r="H90" s="20"/>
      <c r="I90" s="23"/>
      <c r="J90" s="23"/>
      <c r="K90" s="23"/>
      <c r="L90" s="226">
        <f t="shared" si="10"/>
        <v>0</v>
      </c>
      <c r="M90" s="292"/>
      <c r="N90" s="305"/>
      <c r="O90" s="292"/>
      <c r="P90" s="305"/>
      <c r="Q90" s="292"/>
      <c r="R90" s="305"/>
      <c r="S90" s="292"/>
      <c r="T90" s="305"/>
      <c r="U90" s="291"/>
      <c r="V90" s="291"/>
      <c r="W90" s="291"/>
      <c r="X90" s="291"/>
      <c r="Y90" s="291"/>
      <c r="Z90" s="291"/>
      <c r="AA90" s="291"/>
      <c r="AB90" s="291"/>
      <c r="AD90" s="60"/>
      <c r="AE90" s="60"/>
      <c r="AF90" s="60"/>
      <c r="AG90" s="60"/>
      <c r="AH90" s="60"/>
      <c r="AI90" s="60"/>
      <c r="AJ90" s="60"/>
      <c r="AK90" s="60"/>
      <c r="AL90" s="60"/>
      <c r="AM90" s="60"/>
      <c r="AN90" s="60"/>
      <c r="AO90" s="60"/>
      <c r="AP90" s="60"/>
    </row>
    <row r="91" spans="1:42" s="9" customFormat="1" ht="22.5" customHeight="1">
      <c r="A91" s="11">
        <v>53</v>
      </c>
      <c r="B91" s="20"/>
      <c r="C91" s="20"/>
      <c r="D91" s="21"/>
      <c r="E91" s="21"/>
      <c r="F91" s="22"/>
      <c r="G91" s="22"/>
      <c r="H91" s="20"/>
      <c r="I91" s="23"/>
      <c r="J91" s="23"/>
      <c r="K91" s="23"/>
      <c r="L91" s="226">
        <f t="shared" si="10"/>
        <v>0</v>
      </c>
      <c r="M91" s="292"/>
      <c r="N91" s="305"/>
      <c r="O91" s="292"/>
      <c r="P91" s="305"/>
      <c r="Q91" s="292"/>
      <c r="R91" s="305"/>
      <c r="S91" s="292"/>
      <c r="T91" s="305"/>
      <c r="U91" s="291"/>
      <c r="V91" s="291"/>
      <c r="W91" s="291"/>
      <c r="X91" s="291"/>
      <c r="Y91" s="291"/>
      <c r="Z91" s="291"/>
      <c r="AA91" s="291"/>
      <c r="AB91" s="291"/>
      <c r="AD91" s="60"/>
      <c r="AE91" s="60"/>
      <c r="AF91" s="60"/>
      <c r="AG91" s="60"/>
      <c r="AH91" s="60"/>
      <c r="AI91" s="60"/>
      <c r="AJ91" s="60"/>
      <c r="AK91" s="60"/>
      <c r="AL91" s="60"/>
      <c r="AM91" s="60"/>
      <c r="AN91" s="60"/>
      <c r="AO91" s="60"/>
      <c r="AP91" s="60"/>
    </row>
    <row r="92" spans="1:42" s="9" customFormat="1" ht="22.5" customHeight="1">
      <c r="A92" s="11">
        <v>54</v>
      </c>
      <c r="B92" s="20"/>
      <c r="C92" s="20"/>
      <c r="D92" s="21"/>
      <c r="E92" s="21"/>
      <c r="F92" s="22"/>
      <c r="G92" s="22"/>
      <c r="H92" s="20"/>
      <c r="I92" s="23"/>
      <c r="J92" s="23"/>
      <c r="K92" s="23"/>
      <c r="L92" s="226">
        <f t="shared" si="10"/>
        <v>0</v>
      </c>
      <c r="M92" s="292"/>
      <c r="N92" s="305"/>
      <c r="O92" s="292"/>
      <c r="P92" s="305"/>
      <c r="Q92" s="292"/>
      <c r="R92" s="305"/>
      <c r="S92" s="292"/>
      <c r="T92" s="305"/>
      <c r="U92" s="291"/>
      <c r="V92" s="291"/>
      <c r="W92" s="291"/>
      <c r="X92" s="291"/>
      <c r="Y92" s="291"/>
      <c r="Z92" s="291"/>
      <c r="AA92" s="291"/>
      <c r="AB92" s="291"/>
      <c r="AD92" s="60"/>
      <c r="AE92" s="60"/>
      <c r="AF92" s="60"/>
      <c r="AG92" s="60"/>
      <c r="AH92" s="60"/>
      <c r="AI92" s="60"/>
      <c r="AJ92" s="60"/>
      <c r="AK92" s="60"/>
      <c r="AL92" s="60"/>
      <c r="AM92" s="60"/>
      <c r="AN92" s="60"/>
      <c r="AO92" s="60"/>
      <c r="AP92" s="60"/>
    </row>
    <row r="93" spans="1:42" s="270" customFormat="1" ht="22.5" customHeight="1">
      <c r="A93" s="187"/>
      <c r="B93" s="268"/>
      <c r="C93" s="268"/>
      <c r="D93" s="266"/>
      <c r="E93" s="266"/>
      <c r="F93" s="266"/>
      <c r="G93" s="266"/>
      <c r="H93" s="268"/>
      <c r="I93" s="269"/>
      <c r="J93" s="269"/>
      <c r="K93" s="269"/>
      <c r="L93" s="267"/>
      <c r="M93" s="266"/>
      <c r="N93" s="266"/>
      <c r="O93" s="266"/>
      <c r="P93" s="266"/>
      <c r="Q93" s="266"/>
      <c r="R93" s="266"/>
      <c r="S93" s="266"/>
      <c r="T93" s="266"/>
      <c r="U93" s="266"/>
      <c r="V93" s="266"/>
      <c r="W93" s="266"/>
      <c r="X93" s="266"/>
      <c r="Y93" s="266"/>
      <c r="Z93" s="266"/>
      <c r="AA93" s="266"/>
      <c r="AB93" s="266"/>
      <c r="AD93" s="60"/>
      <c r="AE93" s="60"/>
      <c r="AF93" s="60"/>
      <c r="AG93" s="60"/>
      <c r="AH93" s="60"/>
      <c r="AI93" s="60"/>
      <c r="AJ93" s="60"/>
      <c r="AK93" s="60"/>
      <c r="AL93" s="60"/>
      <c r="AM93" s="60"/>
      <c r="AN93" s="60"/>
      <c r="AO93" s="60"/>
      <c r="AP93" s="60"/>
    </row>
    <row r="94" spans="1:42">
      <c r="A94" s="12"/>
      <c r="B94" s="12"/>
      <c r="C94" s="12"/>
      <c r="D94" s="12"/>
      <c r="E94" s="12"/>
      <c r="F94" s="12"/>
      <c r="G94" s="12"/>
      <c r="H94" s="12"/>
      <c r="I94" s="12"/>
      <c r="J94" s="12"/>
      <c r="K94" s="12"/>
      <c r="L94" s="184"/>
      <c r="M94" s="294"/>
      <c r="N94" s="294"/>
      <c r="O94" s="294"/>
      <c r="P94" s="294"/>
      <c r="Q94" s="294"/>
      <c r="R94" s="294"/>
      <c r="S94" s="294"/>
      <c r="T94" s="294"/>
      <c r="U94" s="294"/>
      <c r="V94" s="294"/>
      <c r="W94" s="294"/>
      <c r="X94" s="294"/>
      <c r="Y94" s="294"/>
      <c r="Z94" s="294"/>
      <c r="AA94" s="294"/>
      <c r="AB94" s="294"/>
    </row>
    <row r="95" spans="1:42">
      <c r="A95" s="1" t="s">
        <v>150</v>
      </c>
      <c r="B95" s="1"/>
      <c r="C95" s="1"/>
      <c r="D95" s="5"/>
      <c r="E95" s="5"/>
      <c r="F95" s="5"/>
      <c r="G95" s="6"/>
      <c r="H95" s="1"/>
      <c r="I95" s="1"/>
      <c r="J95" s="1"/>
      <c r="K95" s="1"/>
      <c r="L95" s="221"/>
      <c r="M95" s="309"/>
      <c r="N95" s="309"/>
      <c r="O95" s="309"/>
      <c r="P95" s="309"/>
      <c r="Q95" s="309"/>
      <c r="R95" s="309"/>
      <c r="S95" s="309"/>
      <c r="T95" s="309"/>
      <c r="U95" s="309"/>
      <c r="V95" s="309"/>
      <c r="W95" s="309"/>
      <c r="X95" s="309"/>
      <c r="Y95" s="309"/>
      <c r="Z95" s="309"/>
      <c r="AA95" s="309"/>
      <c r="AB95" s="309"/>
    </row>
    <row r="96" spans="1:42" s="9" customFormat="1" ht="27.6" customHeight="1">
      <c r="A96" s="295" t="s">
        <v>115</v>
      </c>
      <c r="B96" s="288" t="s">
        <v>155</v>
      </c>
      <c r="C96" s="288" t="s">
        <v>154</v>
      </c>
      <c r="D96" s="288" t="s">
        <v>139</v>
      </c>
      <c r="E96" s="288" t="s">
        <v>138</v>
      </c>
      <c r="F96" s="288" t="s">
        <v>294</v>
      </c>
      <c r="G96" s="288" t="s">
        <v>152</v>
      </c>
      <c r="H96" s="288" t="s">
        <v>153</v>
      </c>
      <c r="I96" s="78"/>
      <c r="J96" s="16" t="s">
        <v>116</v>
      </c>
      <c r="K96" s="220"/>
      <c r="L96" s="301" t="s">
        <v>238</v>
      </c>
      <c r="M96" s="299" t="str">
        <f>M73</f>
        <v/>
      </c>
      <c r="N96" s="297" t="s">
        <v>239</v>
      </c>
      <c r="O96" s="299" t="str">
        <f>O73</f>
        <v/>
      </c>
      <c r="P96" s="297" t="s">
        <v>240</v>
      </c>
      <c r="Q96" s="299" t="str">
        <f>Q73</f>
        <v/>
      </c>
      <c r="R96" s="297" t="s">
        <v>241</v>
      </c>
      <c r="S96" s="299" t="str">
        <f>S73</f>
        <v/>
      </c>
      <c r="T96" s="297" t="s">
        <v>242</v>
      </c>
      <c r="U96" s="299" t="str">
        <f>U73</f>
        <v/>
      </c>
      <c r="V96" s="297" t="s">
        <v>243</v>
      </c>
      <c r="W96" s="299" t="str">
        <f>W73</f>
        <v/>
      </c>
      <c r="X96" s="297" t="s">
        <v>244</v>
      </c>
      <c r="Y96" s="299" t="str">
        <f>Y73</f>
        <v/>
      </c>
      <c r="Z96" s="297" t="s">
        <v>245</v>
      </c>
      <c r="AA96" s="299" t="str">
        <f>AA73</f>
        <v/>
      </c>
      <c r="AB96" s="297" t="s">
        <v>246</v>
      </c>
      <c r="AD96" s="60"/>
      <c r="AE96" s="60"/>
      <c r="AF96" s="60"/>
      <c r="AG96" s="60"/>
      <c r="AH96" s="60"/>
      <c r="AI96" s="60"/>
      <c r="AJ96" s="60"/>
      <c r="AK96" s="60"/>
      <c r="AL96" s="60"/>
      <c r="AM96" s="60"/>
      <c r="AN96" s="60"/>
      <c r="AO96" s="60"/>
      <c r="AP96" s="60"/>
    </row>
    <row r="97" spans="1:42" s="9" customFormat="1" ht="27.6" customHeight="1">
      <c r="A97" s="296"/>
      <c r="B97" s="289"/>
      <c r="C97" s="289"/>
      <c r="D97" s="289"/>
      <c r="E97" s="289"/>
      <c r="F97" s="289"/>
      <c r="G97" s="289"/>
      <c r="H97" s="289"/>
      <c r="I97" s="13" t="s">
        <v>137</v>
      </c>
      <c r="J97" s="13" t="s">
        <v>118</v>
      </c>
      <c r="K97" s="13" t="s">
        <v>146</v>
      </c>
      <c r="L97" s="302"/>
      <c r="M97" s="300"/>
      <c r="N97" s="298"/>
      <c r="O97" s="300" t="s">
        <v>247</v>
      </c>
      <c r="P97" s="298" t="s">
        <v>240</v>
      </c>
      <c r="Q97" s="300" t="s">
        <v>248</v>
      </c>
      <c r="R97" s="298" t="s">
        <v>241</v>
      </c>
      <c r="S97" s="300" t="s">
        <v>249</v>
      </c>
      <c r="T97" s="298" t="s">
        <v>242</v>
      </c>
      <c r="U97" s="300" t="s">
        <v>250</v>
      </c>
      <c r="V97" s="298" t="s">
        <v>243</v>
      </c>
      <c r="W97" s="300" t="s">
        <v>251</v>
      </c>
      <c r="X97" s="298" t="s">
        <v>244</v>
      </c>
      <c r="Y97" s="300" t="s">
        <v>252</v>
      </c>
      <c r="Z97" s="298" t="s">
        <v>245</v>
      </c>
      <c r="AA97" s="300" t="s">
        <v>253</v>
      </c>
      <c r="AB97" s="298" t="s">
        <v>246</v>
      </c>
      <c r="AD97" s="60"/>
      <c r="AE97" s="60"/>
      <c r="AF97" s="60"/>
      <c r="AG97" s="60"/>
      <c r="AH97" s="60"/>
      <c r="AI97" s="60"/>
      <c r="AJ97" s="60"/>
      <c r="AK97" s="60"/>
      <c r="AL97" s="60"/>
      <c r="AM97" s="60"/>
      <c r="AN97" s="60"/>
      <c r="AO97" s="60"/>
      <c r="AP97" s="60"/>
    </row>
    <row r="98" spans="1:42" s="9" customFormat="1" ht="22.5" customHeight="1">
      <c r="A98" s="11">
        <v>55</v>
      </c>
      <c r="B98" s="20"/>
      <c r="C98" s="20"/>
      <c r="D98" s="21"/>
      <c r="E98" s="21"/>
      <c r="F98" s="22"/>
      <c r="G98" s="22"/>
      <c r="H98" s="20"/>
      <c r="I98" s="23"/>
      <c r="J98" s="23"/>
      <c r="K98" s="23"/>
      <c r="L98" s="226">
        <f t="shared" si="10"/>
        <v>0</v>
      </c>
      <c r="M98" s="291"/>
      <c r="N98" s="291"/>
      <c r="O98" s="291"/>
      <c r="P98" s="291"/>
      <c r="Q98" s="291"/>
      <c r="R98" s="291"/>
      <c r="S98" s="291"/>
      <c r="T98" s="291"/>
      <c r="U98" s="291"/>
      <c r="V98" s="291"/>
      <c r="W98" s="291"/>
      <c r="X98" s="291"/>
      <c r="Y98" s="291"/>
      <c r="Z98" s="291"/>
      <c r="AA98" s="291"/>
      <c r="AB98" s="291"/>
      <c r="AD98" s="60"/>
      <c r="AE98" s="60"/>
      <c r="AF98" s="60"/>
      <c r="AG98" s="60"/>
      <c r="AH98" s="60"/>
      <c r="AI98" s="60"/>
      <c r="AJ98" s="60"/>
      <c r="AK98" s="60"/>
      <c r="AL98" s="60"/>
      <c r="AM98" s="60"/>
      <c r="AN98" s="60"/>
      <c r="AO98" s="60"/>
      <c r="AP98" s="60"/>
    </row>
    <row r="99" spans="1:42" s="9" customFormat="1" ht="22.5" customHeight="1">
      <c r="A99" s="11">
        <v>56</v>
      </c>
      <c r="B99" s="20"/>
      <c r="C99" s="20"/>
      <c r="D99" s="21"/>
      <c r="E99" s="21"/>
      <c r="F99" s="22"/>
      <c r="G99" s="22"/>
      <c r="H99" s="20"/>
      <c r="I99" s="23"/>
      <c r="J99" s="23"/>
      <c r="K99" s="23"/>
      <c r="L99" s="226">
        <f t="shared" si="10"/>
        <v>0</v>
      </c>
      <c r="M99" s="291"/>
      <c r="N99" s="291"/>
      <c r="O99" s="291"/>
      <c r="P99" s="291"/>
      <c r="Q99" s="291"/>
      <c r="R99" s="291"/>
      <c r="S99" s="291"/>
      <c r="T99" s="291"/>
      <c r="U99" s="291"/>
      <c r="V99" s="291"/>
      <c r="W99" s="291"/>
      <c r="X99" s="291"/>
      <c r="Y99" s="291"/>
      <c r="Z99" s="291"/>
      <c r="AA99" s="291"/>
      <c r="AB99" s="291"/>
      <c r="AD99" s="60"/>
      <c r="AE99" s="60"/>
      <c r="AF99" s="60"/>
      <c r="AG99" s="60"/>
      <c r="AH99" s="60"/>
      <c r="AI99" s="60"/>
      <c r="AJ99" s="60"/>
      <c r="AK99" s="60"/>
      <c r="AL99" s="60"/>
      <c r="AM99" s="60"/>
      <c r="AN99" s="60"/>
      <c r="AO99" s="60"/>
      <c r="AP99" s="60"/>
    </row>
    <row r="100" spans="1:42" s="9" customFormat="1" ht="22.5" customHeight="1">
      <c r="A100" s="11">
        <v>57</v>
      </c>
      <c r="B100" s="20"/>
      <c r="C100" s="20"/>
      <c r="D100" s="21"/>
      <c r="E100" s="21"/>
      <c r="F100" s="22"/>
      <c r="G100" s="22"/>
      <c r="H100" s="20"/>
      <c r="I100" s="23"/>
      <c r="J100" s="23"/>
      <c r="K100" s="23"/>
      <c r="L100" s="226">
        <f t="shared" si="10"/>
        <v>0</v>
      </c>
      <c r="M100" s="291"/>
      <c r="N100" s="291"/>
      <c r="O100" s="291"/>
      <c r="P100" s="291"/>
      <c r="Q100" s="291"/>
      <c r="R100" s="291"/>
      <c r="S100" s="291"/>
      <c r="T100" s="291"/>
      <c r="U100" s="291"/>
      <c r="V100" s="291"/>
      <c r="W100" s="291"/>
      <c r="X100" s="291"/>
      <c r="Y100" s="291"/>
      <c r="Z100" s="291"/>
      <c r="AA100" s="291"/>
      <c r="AB100" s="291"/>
      <c r="AD100" s="60"/>
      <c r="AE100" s="60"/>
      <c r="AF100" s="60"/>
      <c r="AG100" s="60"/>
      <c r="AH100" s="60"/>
      <c r="AI100" s="60"/>
      <c r="AJ100" s="60"/>
      <c r="AK100" s="60"/>
      <c r="AL100" s="60"/>
      <c r="AM100" s="60"/>
      <c r="AN100" s="60"/>
      <c r="AO100" s="60"/>
      <c r="AP100" s="60"/>
    </row>
    <row r="101" spans="1:42" s="9" customFormat="1" ht="22.5" customHeight="1">
      <c r="A101" s="11">
        <v>58</v>
      </c>
      <c r="B101" s="20"/>
      <c r="C101" s="20"/>
      <c r="D101" s="21"/>
      <c r="E101" s="21"/>
      <c r="F101" s="22"/>
      <c r="G101" s="22"/>
      <c r="H101" s="20"/>
      <c r="I101" s="23"/>
      <c r="J101" s="23"/>
      <c r="K101" s="23"/>
      <c r="L101" s="226">
        <f t="shared" si="10"/>
        <v>0</v>
      </c>
      <c r="M101" s="291"/>
      <c r="N101" s="291"/>
      <c r="O101" s="291"/>
      <c r="P101" s="291"/>
      <c r="Q101" s="291"/>
      <c r="R101" s="291"/>
      <c r="S101" s="291"/>
      <c r="T101" s="291"/>
      <c r="U101" s="291"/>
      <c r="V101" s="291"/>
      <c r="W101" s="291"/>
      <c r="X101" s="291"/>
      <c r="Y101" s="291"/>
      <c r="Z101" s="291"/>
      <c r="AA101" s="291"/>
      <c r="AB101" s="291"/>
      <c r="AD101" s="60"/>
      <c r="AE101" s="60"/>
      <c r="AF101" s="60"/>
      <c r="AG101" s="60"/>
      <c r="AH101" s="60"/>
      <c r="AI101" s="60"/>
      <c r="AJ101" s="60"/>
      <c r="AK101" s="60"/>
      <c r="AL101" s="60"/>
      <c r="AM101" s="60"/>
      <c r="AN101" s="60"/>
      <c r="AO101" s="60"/>
      <c r="AP101" s="60"/>
    </row>
    <row r="102" spans="1:42" s="9" customFormat="1" ht="22.5" customHeight="1">
      <c r="A102" s="11">
        <v>59</v>
      </c>
      <c r="B102" s="20"/>
      <c r="C102" s="20"/>
      <c r="D102" s="21"/>
      <c r="E102" s="21"/>
      <c r="F102" s="22"/>
      <c r="G102" s="22"/>
      <c r="H102" s="20"/>
      <c r="I102" s="23"/>
      <c r="J102" s="23"/>
      <c r="K102" s="23"/>
      <c r="L102" s="226">
        <f t="shared" si="10"/>
        <v>0</v>
      </c>
      <c r="M102" s="291"/>
      <c r="N102" s="291"/>
      <c r="O102" s="291"/>
      <c r="P102" s="291"/>
      <c r="Q102" s="291"/>
      <c r="R102" s="291"/>
      <c r="S102" s="291"/>
      <c r="T102" s="291"/>
      <c r="U102" s="291"/>
      <c r="V102" s="291"/>
      <c r="W102" s="291"/>
      <c r="X102" s="291"/>
      <c r="Y102" s="291"/>
      <c r="Z102" s="291"/>
      <c r="AA102" s="291"/>
      <c r="AB102" s="291"/>
      <c r="AD102" s="60"/>
      <c r="AE102" s="60"/>
      <c r="AF102" s="60"/>
      <c r="AG102" s="60"/>
      <c r="AH102" s="60"/>
      <c r="AI102" s="60"/>
      <c r="AJ102" s="60"/>
      <c r="AK102" s="60"/>
      <c r="AL102" s="60"/>
      <c r="AM102" s="60"/>
      <c r="AN102" s="60"/>
      <c r="AO102" s="60"/>
      <c r="AP102" s="60"/>
    </row>
    <row r="103" spans="1:42" s="9" customFormat="1" ht="22.5" customHeight="1">
      <c r="A103" s="11">
        <v>60</v>
      </c>
      <c r="B103" s="20"/>
      <c r="C103" s="20"/>
      <c r="D103" s="21"/>
      <c r="E103" s="21"/>
      <c r="F103" s="22"/>
      <c r="G103" s="22"/>
      <c r="H103" s="20"/>
      <c r="I103" s="23"/>
      <c r="J103" s="23"/>
      <c r="K103" s="23"/>
      <c r="L103" s="226">
        <f t="shared" si="10"/>
        <v>0</v>
      </c>
      <c r="M103" s="291"/>
      <c r="N103" s="291"/>
      <c r="O103" s="291"/>
      <c r="P103" s="291"/>
      <c r="Q103" s="291"/>
      <c r="R103" s="291"/>
      <c r="S103" s="291"/>
      <c r="T103" s="291"/>
      <c r="U103" s="291"/>
      <c r="V103" s="291"/>
      <c r="W103" s="291"/>
      <c r="X103" s="291"/>
      <c r="Y103" s="291"/>
      <c r="Z103" s="291"/>
      <c r="AA103" s="291"/>
      <c r="AB103" s="291"/>
      <c r="AD103" s="60"/>
      <c r="AE103" s="60"/>
      <c r="AF103" s="60"/>
      <c r="AG103" s="60"/>
      <c r="AH103" s="60"/>
      <c r="AI103" s="60"/>
      <c r="AJ103" s="60"/>
      <c r="AK103" s="60"/>
      <c r="AL103" s="60"/>
      <c r="AM103" s="60"/>
      <c r="AN103" s="60"/>
      <c r="AO103" s="60"/>
      <c r="AP103" s="60"/>
    </row>
    <row r="104" spans="1:42" s="9" customFormat="1" ht="22.5" customHeight="1">
      <c r="A104" s="11">
        <v>61</v>
      </c>
      <c r="B104" s="20"/>
      <c r="C104" s="20"/>
      <c r="D104" s="21"/>
      <c r="E104" s="21"/>
      <c r="F104" s="22"/>
      <c r="G104" s="22"/>
      <c r="H104" s="20"/>
      <c r="I104" s="23"/>
      <c r="J104" s="23"/>
      <c r="K104" s="23"/>
      <c r="L104" s="226">
        <f t="shared" si="10"/>
        <v>0</v>
      </c>
      <c r="M104" s="291"/>
      <c r="N104" s="291"/>
      <c r="O104" s="291"/>
      <c r="P104" s="291"/>
      <c r="Q104" s="291"/>
      <c r="R104" s="291"/>
      <c r="S104" s="291"/>
      <c r="T104" s="291"/>
      <c r="U104" s="291"/>
      <c r="V104" s="291"/>
      <c r="W104" s="291"/>
      <c r="X104" s="291"/>
      <c r="Y104" s="291"/>
      <c r="Z104" s="291"/>
      <c r="AA104" s="291"/>
      <c r="AB104" s="291"/>
      <c r="AD104" s="60"/>
      <c r="AE104" s="60"/>
      <c r="AF104" s="60"/>
      <c r="AG104" s="60"/>
      <c r="AH104" s="60"/>
      <c r="AI104" s="60"/>
      <c r="AJ104" s="60"/>
      <c r="AK104" s="60"/>
      <c r="AL104" s="60"/>
      <c r="AM104" s="60"/>
      <c r="AN104" s="60"/>
      <c r="AO104" s="60"/>
      <c r="AP104" s="60"/>
    </row>
    <row r="105" spans="1:42" s="9" customFormat="1" ht="22.5" customHeight="1">
      <c r="A105" s="11">
        <v>62</v>
      </c>
      <c r="B105" s="20"/>
      <c r="C105" s="20"/>
      <c r="D105" s="21"/>
      <c r="E105" s="21"/>
      <c r="F105" s="22"/>
      <c r="G105" s="22"/>
      <c r="H105" s="20"/>
      <c r="I105" s="23"/>
      <c r="J105" s="23"/>
      <c r="K105" s="23"/>
      <c r="L105" s="226">
        <f t="shared" si="10"/>
        <v>0</v>
      </c>
      <c r="M105" s="291"/>
      <c r="N105" s="291"/>
      <c r="O105" s="291"/>
      <c r="P105" s="291"/>
      <c r="Q105" s="291"/>
      <c r="R105" s="291"/>
      <c r="S105" s="291"/>
      <c r="T105" s="291"/>
      <c r="U105" s="291"/>
      <c r="V105" s="291"/>
      <c r="W105" s="291"/>
      <c r="X105" s="291"/>
      <c r="Y105" s="291"/>
      <c r="Z105" s="291"/>
      <c r="AA105" s="291"/>
      <c r="AB105" s="291"/>
      <c r="AD105" s="60"/>
      <c r="AE105" s="60"/>
      <c r="AF105" s="60"/>
      <c r="AG105" s="60"/>
      <c r="AH105" s="60"/>
      <c r="AI105" s="60"/>
      <c r="AJ105" s="60"/>
      <c r="AK105" s="60"/>
      <c r="AL105" s="60"/>
      <c r="AM105" s="60"/>
      <c r="AN105" s="60"/>
      <c r="AO105" s="60"/>
      <c r="AP105" s="60"/>
    </row>
    <row r="106" spans="1:42" s="9" customFormat="1" ht="22.5" customHeight="1">
      <c r="A106" s="11">
        <v>63</v>
      </c>
      <c r="B106" s="20"/>
      <c r="C106" s="20"/>
      <c r="D106" s="21"/>
      <c r="E106" s="21"/>
      <c r="F106" s="22"/>
      <c r="G106" s="22"/>
      <c r="H106" s="20"/>
      <c r="I106" s="23"/>
      <c r="J106" s="23"/>
      <c r="K106" s="23"/>
      <c r="L106" s="226">
        <f t="shared" si="10"/>
        <v>0</v>
      </c>
      <c r="M106" s="291"/>
      <c r="N106" s="291"/>
      <c r="O106" s="291"/>
      <c r="P106" s="291"/>
      <c r="Q106" s="291"/>
      <c r="R106" s="291"/>
      <c r="S106" s="291"/>
      <c r="T106" s="291"/>
      <c r="U106" s="291"/>
      <c r="V106" s="291"/>
      <c r="W106" s="291"/>
      <c r="X106" s="291"/>
      <c r="Y106" s="291"/>
      <c r="Z106" s="291"/>
      <c r="AA106" s="291"/>
      <c r="AB106" s="291"/>
      <c r="AD106" s="60"/>
      <c r="AE106" s="60"/>
      <c r="AF106" s="60"/>
      <c r="AG106" s="60"/>
      <c r="AH106" s="60"/>
      <c r="AI106" s="60"/>
      <c r="AJ106" s="60"/>
      <c r="AK106" s="60"/>
      <c r="AL106" s="60"/>
      <c r="AM106" s="60"/>
      <c r="AN106" s="60"/>
      <c r="AO106" s="60"/>
      <c r="AP106" s="60"/>
    </row>
    <row r="107" spans="1:42" s="9" customFormat="1" ht="22.5" customHeight="1">
      <c r="A107" s="11">
        <v>64</v>
      </c>
      <c r="B107" s="20"/>
      <c r="C107" s="20"/>
      <c r="D107" s="21"/>
      <c r="E107" s="21"/>
      <c r="F107" s="22"/>
      <c r="G107" s="22"/>
      <c r="H107" s="20"/>
      <c r="I107" s="23"/>
      <c r="J107" s="23"/>
      <c r="K107" s="23"/>
      <c r="L107" s="226">
        <f t="shared" si="10"/>
        <v>0</v>
      </c>
      <c r="M107" s="291"/>
      <c r="N107" s="291"/>
      <c r="O107" s="291"/>
      <c r="P107" s="291"/>
      <c r="Q107" s="291"/>
      <c r="R107" s="291"/>
      <c r="S107" s="291"/>
      <c r="T107" s="291"/>
      <c r="U107" s="291"/>
      <c r="V107" s="291"/>
      <c r="W107" s="291"/>
      <c r="X107" s="291"/>
      <c r="Y107" s="291"/>
      <c r="Z107" s="291"/>
      <c r="AA107" s="291"/>
      <c r="AB107" s="291"/>
      <c r="AD107" s="60"/>
      <c r="AE107" s="60"/>
      <c r="AF107" s="60"/>
      <c r="AG107" s="60"/>
      <c r="AH107" s="60"/>
      <c r="AI107" s="60"/>
      <c r="AJ107" s="60"/>
      <c r="AK107" s="60"/>
      <c r="AL107" s="60"/>
      <c r="AM107" s="60"/>
      <c r="AN107" s="60"/>
      <c r="AO107" s="60"/>
      <c r="AP107" s="60"/>
    </row>
    <row r="108" spans="1:42" s="9" customFormat="1" ht="22.5" customHeight="1">
      <c r="A108" s="11">
        <v>65</v>
      </c>
      <c r="B108" s="20"/>
      <c r="C108" s="20"/>
      <c r="D108" s="21"/>
      <c r="E108" s="21"/>
      <c r="F108" s="22"/>
      <c r="G108" s="22"/>
      <c r="H108" s="20"/>
      <c r="I108" s="23"/>
      <c r="J108" s="23"/>
      <c r="K108" s="23"/>
      <c r="L108" s="226">
        <f t="shared" si="10"/>
        <v>0</v>
      </c>
      <c r="M108" s="291"/>
      <c r="N108" s="291"/>
      <c r="O108" s="291"/>
      <c r="P108" s="291"/>
      <c r="Q108" s="291"/>
      <c r="R108" s="291"/>
      <c r="S108" s="291"/>
      <c r="T108" s="291"/>
      <c r="U108" s="291"/>
      <c r="V108" s="291"/>
      <c r="W108" s="291"/>
      <c r="X108" s="291"/>
      <c r="Y108" s="291"/>
      <c r="Z108" s="291"/>
      <c r="AA108" s="291"/>
      <c r="AB108" s="291"/>
      <c r="AD108" s="60"/>
      <c r="AE108" s="60"/>
      <c r="AF108" s="60"/>
      <c r="AG108" s="60"/>
      <c r="AH108" s="60"/>
      <c r="AI108" s="60"/>
      <c r="AJ108" s="60"/>
      <c r="AK108" s="60"/>
      <c r="AL108" s="60"/>
      <c r="AM108" s="60"/>
      <c r="AN108" s="60"/>
      <c r="AO108" s="60"/>
      <c r="AP108" s="60"/>
    </row>
    <row r="109" spans="1:42" s="9" customFormat="1" ht="22.5" customHeight="1">
      <c r="A109" s="11">
        <v>66</v>
      </c>
      <c r="B109" s="20"/>
      <c r="C109" s="20"/>
      <c r="D109" s="21"/>
      <c r="E109" s="21"/>
      <c r="F109" s="22"/>
      <c r="G109" s="22"/>
      <c r="H109" s="20"/>
      <c r="I109" s="23"/>
      <c r="J109" s="23"/>
      <c r="K109" s="23"/>
      <c r="L109" s="226">
        <f t="shared" si="10"/>
        <v>0</v>
      </c>
      <c r="M109" s="291"/>
      <c r="N109" s="291"/>
      <c r="O109" s="291"/>
      <c r="P109" s="291"/>
      <c r="Q109" s="291"/>
      <c r="R109" s="291"/>
      <c r="S109" s="291"/>
      <c r="T109" s="291"/>
      <c r="U109" s="291"/>
      <c r="V109" s="291"/>
      <c r="W109" s="291"/>
      <c r="X109" s="291"/>
      <c r="Y109" s="291"/>
      <c r="Z109" s="291"/>
      <c r="AA109" s="291"/>
      <c r="AB109" s="291"/>
      <c r="AD109" s="60"/>
      <c r="AE109" s="60"/>
      <c r="AF109" s="60"/>
      <c r="AG109" s="60"/>
      <c r="AH109" s="60"/>
      <c r="AI109" s="60"/>
      <c r="AJ109" s="60"/>
      <c r="AK109" s="60"/>
      <c r="AL109" s="60"/>
      <c r="AM109" s="60"/>
      <c r="AN109" s="60"/>
      <c r="AO109" s="60"/>
      <c r="AP109" s="60"/>
    </row>
    <row r="110" spans="1:42" s="9" customFormat="1" ht="22.5" customHeight="1">
      <c r="A110" s="11">
        <v>67</v>
      </c>
      <c r="B110" s="20"/>
      <c r="C110" s="20"/>
      <c r="D110" s="21"/>
      <c r="E110" s="21"/>
      <c r="F110" s="22"/>
      <c r="G110" s="22"/>
      <c r="H110" s="20"/>
      <c r="I110" s="23"/>
      <c r="J110" s="23"/>
      <c r="K110" s="23"/>
      <c r="L110" s="226">
        <f t="shared" si="10"/>
        <v>0</v>
      </c>
      <c r="M110" s="291"/>
      <c r="N110" s="291"/>
      <c r="O110" s="291"/>
      <c r="P110" s="291"/>
      <c r="Q110" s="291"/>
      <c r="R110" s="291"/>
      <c r="S110" s="291"/>
      <c r="T110" s="291"/>
      <c r="U110" s="291"/>
      <c r="V110" s="291"/>
      <c r="W110" s="291"/>
      <c r="X110" s="291"/>
      <c r="Y110" s="291"/>
      <c r="Z110" s="291"/>
      <c r="AA110" s="291"/>
      <c r="AB110" s="291"/>
      <c r="AD110" s="60"/>
      <c r="AE110" s="60"/>
      <c r="AF110" s="60"/>
      <c r="AG110" s="60"/>
      <c r="AH110" s="60"/>
      <c r="AI110" s="60"/>
      <c r="AJ110" s="60"/>
      <c r="AK110" s="60"/>
      <c r="AL110" s="60"/>
      <c r="AM110" s="60"/>
      <c r="AN110" s="60"/>
      <c r="AO110" s="60"/>
      <c r="AP110" s="60"/>
    </row>
    <row r="111" spans="1:42" s="9" customFormat="1" ht="22.5" customHeight="1">
      <c r="A111" s="11">
        <v>68</v>
      </c>
      <c r="B111" s="20"/>
      <c r="C111" s="20"/>
      <c r="D111" s="21"/>
      <c r="E111" s="21"/>
      <c r="F111" s="22"/>
      <c r="G111" s="22"/>
      <c r="H111" s="20"/>
      <c r="I111" s="23"/>
      <c r="J111" s="23"/>
      <c r="K111" s="23"/>
      <c r="L111" s="226">
        <f t="shared" si="10"/>
        <v>0</v>
      </c>
      <c r="M111" s="291"/>
      <c r="N111" s="291"/>
      <c r="O111" s="291"/>
      <c r="P111" s="291"/>
      <c r="Q111" s="291"/>
      <c r="R111" s="291"/>
      <c r="S111" s="291"/>
      <c r="T111" s="291"/>
      <c r="U111" s="291"/>
      <c r="V111" s="291"/>
      <c r="W111" s="291"/>
      <c r="X111" s="291"/>
      <c r="Y111" s="291"/>
      <c r="Z111" s="291"/>
      <c r="AA111" s="291"/>
      <c r="AB111" s="291"/>
      <c r="AD111" s="60"/>
      <c r="AE111" s="60"/>
      <c r="AF111" s="60"/>
      <c r="AG111" s="60"/>
      <c r="AH111" s="60"/>
      <c r="AI111" s="60"/>
      <c r="AJ111" s="60"/>
      <c r="AK111" s="60"/>
      <c r="AL111" s="60"/>
      <c r="AM111" s="60"/>
      <c r="AN111" s="60"/>
      <c r="AO111" s="60"/>
      <c r="AP111" s="60"/>
    </row>
    <row r="112" spans="1:42" s="9" customFormat="1" ht="22.5" customHeight="1">
      <c r="A112" s="11">
        <v>69</v>
      </c>
      <c r="B112" s="20"/>
      <c r="C112" s="20"/>
      <c r="D112" s="21"/>
      <c r="E112" s="21"/>
      <c r="F112" s="22"/>
      <c r="G112" s="22"/>
      <c r="H112" s="20"/>
      <c r="I112" s="23"/>
      <c r="J112" s="23"/>
      <c r="K112" s="23"/>
      <c r="L112" s="226">
        <f t="shared" si="10"/>
        <v>0</v>
      </c>
      <c r="M112" s="291"/>
      <c r="N112" s="291"/>
      <c r="O112" s="291"/>
      <c r="P112" s="291"/>
      <c r="Q112" s="291"/>
      <c r="R112" s="291"/>
      <c r="S112" s="291"/>
      <c r="T112" s="291"/>
      <c r="U112" s="291"/>
      <c r="V112" s="291"/>
      <c r="W112" s="291"/>
      <c r="X112" s="291"/>
      <c r="Y112" s="291"/>
      <c r="Z112" s="291"/>
      <c r="AA112" s="291"/>
      <c r="AB112" s="291"/>
      <c r="AD112" s="60"/>
      <c r="AE112" s="60"/>
      <c r="AF112" s="60"/>
      <c r="AG112" s="60"/>
      <c r="AH112" s="60"/>
      <c r="AI112" s="60"/>
      <c r="AJ112" s="60"/>
      <c r="AK112" s="60"/>
      <c r="AL112" s="60"/>
      <c r="AM112" s="60"/>
      <c r="AN112" s="60"/>
      <c r="AO112" s="60"/>
      <c r="AP112" s="60"/>
    </row>
    <row r="113" spans="1:42" s="9" customFormat="1" ht="22.5" customHeight="1">
      <c r="A113" s="11">
        <v>70</v>
      </c>
      <c r="B113" s="20"/>
      <c r="C113" s="20"/>
      <c r="D113" s="21"/>
      <c r="E113" s="21"/>
      <c r="F113" s="22"/>
      <c r="G113" s="22"/>
      <c r="H113" s="20"/>
      <c r="I113" s="23"/>
      <c r="J113" s="23"/>
      <c r="K113" s="23"/>
      <c r="L113" s="226">
        <f t="shared" si="10"/>
        <v>0</v>
      </c>
      <c r="M113" s="291"/>
      <c r="N113" s="291"/>
      <c r="O113" s="291"/>
      <c r="P113" s="291"/>
      <c r="Q113" s="291"/>
      <c r="R113" s="291"/>
      <c r="S113" s="291"/>
      <c r="T113" s="291"/>
      <c r="U113" s="291"/>
      <c r="V113" s="291"/>
      <c r="W113" s="291"/>
      <c r="X113" s="291"/>
      <c r="Y113" s="291"/>
      <c r="Z113" s="291"/>
      <c r="AA113" s="291"/>
      <c r="AB113" s="291"/>
      <c r="AD113" s="60"/>
      <c r="AE113" s="60"/>
      <c r="AF113" s="60"/>
      <c r="AG113" s="60"/>
      <c r="AH113" s="60"/>
      <c r="AI113" s="60"/>
      <c r="AJ113" s="60"/>
      <c r="AK113" s="60"/>
      <c r="AL113" s="60"/>
      <c r="AM113" s="60"/>
      <c r="AN113" s="60"/>
      <c r="AO113" s="60"/>
      <c r="AP113" s="60"/>
    </row>
    <row r="114" spans="1:42" s="9" customFormat="1" ht="22.5" customHeight="1">
      <c r="A114" s="11">
        <v>71</v>
      </c>
      <c r="B114" s="20"/>
      <c r="C114" s="20"/>
      <c r="D114" s="21"/>
      <c r="E114" s="21"/>
      <c r="F114" s="22"/>
      <c r="G114" s="22"/>
      <c r="H114" s="20"/>
      <c r="I114" s="23"/>
      <c r="J114" s="23"/>
      <c r="K114" s="23"/>
      <c r="L114" s="226">
        <f t="shared" si="10"/>
        <v>0</v>
      </c>
      <c r="M114" s="291"/>
      <c r="N114" s="291"/>
      <c r="O114" s="291"/>
      <c r="P114" s="291"/>
      <c r="Q114" s="291"/>
      <c r="R114" s="291"/>
      <c r="S114" s="291"/>
      <c r="T114" s="291"/>
      <c r="U114" s="291"/>
      <c r="V114" s="291"/>
      <c r="W114" s="291"/>
      <c r="X114" s="291"/>
      <c r="Y114" s="291"/>
      <c r="Z114" s="291"/>
      <c r="AA114" s="291"/>
      <c r="AB114" s="291"/>
      <c r="AD114" s="60"/>
      <c r="AE114" s="60"/>
      <c r="AF114" s="60"/>
      <c r="AG114" s="60"/>
      <c r="AH114" s="60"/>
      <c r="AI114" s="60"/>
      <c r="AJ114" s="60"/>
      <c r="AK114" s="60"/>
      <c r="AL114" s="60"/>
      <c r="AM114" s="60"/>
      <c r="AN114" s="60"/>
      <c r="AO114" s="60"/>
      <c r="AP114" s="60"/>
    </row>
    <row r="115" spans="1:42" s="9" customFormat="1" ht="22.5" customHeight="1">
      <c r="A115" s="11">
        <v>72</v>
      </c>
      <c r="B115" s="20"/>
      <c r="C115" s="20"/>
      <c r="D115" s="21"/>
      <c r="E115" s="21"/>
      <c r="F115" s="22"/>
      <c r="G115" s="22"/>
      <c r="H115" s="20"/>
      <c r="I115" s="23"/>
      <c r="J115" s="23"/>
      <c r="K115" s="23"/>
      <c r="L115" s="226">
        <f t="shared" si="10"/>
        <v>0</v>
      </c>
      <c r="M115" s="291"/>
      <c r="N115" s="291"/>
      <c r="O115" s="291"/>
      <c r="P115" s="291"/>
      <c r="Q115" s="291"/>
      <c r="R115" s="291"/>
      <c r="S115" s="291"/>
      <c r="T115" s="291"/>
      <c r="U115" s="291"/>
      <c r="V115" s="291"/>
      <c r="W115" s="291"/>
      <c r="X115" s="291"/>
      <c r="Y115" s="291"/>
      <c r="Z115" s="291"/>
      <c r="AA115" s="291"/>
      <c r="AB115" s="291"/>
      <c r="AD115" s="60"/>
      <c r="AE115" s="60"/>
      <c r="AF115" s="60"/>
      <c r="AG115" s="60"/>
      <c r="AH115" s="60"/>
      <c r="AI115" s="60"/>
      <c r="AJ115" s="60"/>
      <c r="AK115" s="60"/>
      <c r="AL115" s="60"/>
      <c r="AM115" s="60"/>
      <c r="AN115" s="60"/>
      <c r="AO115" s="60"/>
      <c r="AP115" s="60"/>
    </row>
    <row r="116" spans="1:42">
      <c r="A116" s="12"/>
      <c r="B116" s="12"/>
      <c r="C116" s="12"/>
      <c r="D116" s="12"/>
      <c r="E116" s="12"/>
      <c r="F116" s="12"/>
      <c r="G116" s="12"/>
      <c r="H116" s="12"/>
      <c r="I116" s="12"/>
      <c r="J116" s="12"/>
      <c r="K116" s="12"/>
      <c r="L116" s="184"/>
      <c r="M116" s="294"/>
      <c r="N116" s="294"/>
      <c r="O116" s="294"/>
      <c r="P116" s="294"/>
      <c r="Q116" s="294"/>
      <c r="R116" s="294"/>
      <c r="S116" s="294"/>
      <c r="T116" s="294"/>
      <c r="U116" s="294"/>
      <c r="V116" s="294"/>
      <c r="W116" s="294"/>
      <c r="X116" s="294"/>
      <c r="Y116" s="294"/>
      <c r="Z116" s="294"/>
      <c r="AA116" s="294"/>
      <c r="AB116" s="294"/>
    </row>
    <row r="117" spans="1:42">
      <c r="A117" s="1" t="s">
        <v>150</v>
      </c>
      <c r="B117" s="1"/>
      <c r="C117" s="1"/>
      <c r="D117" s="5"/>
      <c r="E117" s="5"/>
      <c r="F117" s="5"/>
      <c r="G117" s="6"/>
      <c r="H117" s="1"/>
      <c r="I117" s="1"/>
      <c r="J117" s="1"/>
      <c r="K117" s="1"/>
      <c r="L117" s="221"/>
      <c r="M117" s="309"/>
      <c r="N117" s="309"/>
      <c r="O117" s="309"/>
      <c r="P117" s="309"/>
      <c r="Q117" s="309"/>
      <c r="R117" s="309"/>
      <c r="S117" s="309"/>
      <c r="T117" s="309"/>
      <c r="U117" s="309"/>
      <c r="V117" s="309"/>
      <c r="W117" s="309"/>
      <c r="X117" s="309"/>
      <c r="Y117" s="309"/>
      <c r="Z117" s="309"/>
      <c r="AA117" s="309"/>
      <c r="AB117" s="309"/>
    </row>
    <row r="118" spans="1:42" ht="27.6" customHeight="1">
      <c r="A118" s="295" t="s">
        <v>115</v>
      </c>
      <c r="B118" s="288" t="s">
        <v>155</v>
      </c>
      <c r="C118" s="288" t="s">
        <v>154</v>
      </c>
      <c r="D118" s="288" t="s">
        <v>139</v>
      </c>
      <c r="E118" s="288" t="s">
        <v>138</v>
      </c>
      <c r="F118" s="288" t="s">
        <v>294</v>
      </c>
      <c r="G118" s="288" t="s">
        <v>152</v>
      </c>
      <c r="H118" s="288" t="s">
        <v>153</v>
      </c>
      <c r="I118" s="78"/>
      <c r="J118" s="16" t="s">
        <v>116</v>
      </c>
      <c r="K118" s="220"/>
      <c r="L118" s="301" t="s">
        <v>238</v>
      </c>
      <c r="M118" s="299" t="str">
        <f>M96</f>
        <v/>
      </c>
      <c r="N118" s="297" t="s">
        <v>239</v>
      </c>
      <c r="O118" s="299" t="str">
        <f>O96</f>
        <v/>
      </c>
      <c r="P118" s="297" t="s">
        <v>240</v>
      </c>
      <c r="Q118" s="299" t="str">
        <f>Q96</f>
        <v/>
      </c>
      <c r="R118" s="297" t="s">
        <v>241</v>
      </c>
      <c r="S118" s="299" t="str">
        <f>S96</f>
        <v/>
      </c>
      <c r="T118" s="297" t="s">
        <v>242</v>
      </c>
      <c r="U118" s="299" t="str">
        <f>U96</f>
        <v/>
      </c>
      <c r="V118" s="297" t="s">
        <v>243</v>
      </c>
      <c r="W118" s="299" t="str">
        <f>W96</f>
        <v/>
      </c>
      <c r="X118" s="297" t="s">
        <v>244</v>
      </c>
      <c r="Y118" s="299" t="str">
        <f>Y96</f>
        <v/>
      </c>
      <c r="Z118" s="297" t="s">
        <v>245</v>
      </c>
      <c r="AA118" s="299" t="str">
        <f>AA96</f>
        <v/>
      </c>
      <c r="AB118" s="297" t="s">
        <v>246</v>
      </c>
    </row>
    <row r="119" spans="1:42" ht="27.6" customHeight="1">
      <c r="A119" s="296"/>
      <c r="B119" s="289"/>
      <c r="C119" s="289"/>
      <c r="D119" s="289"/>
      <c r="E119" s="289"/>
      <c r="F119" s="289"/>
      <c r="G119" s="289"/>
      <c r="H119" s="289"/>
      <c r="I119" s="13" t="s">
        <v>137</v>
      </c>
      <c r="J119" s="13" t="s">
        <v>118</v>
      </c>
      <c r="K119" s="13" t="s">
        <v>146</v>
      </c>
      <c r="L119" s="302"/>
      <c r="M119" s="300"/>
      <c r="N119" s="298"/>
      <c r="O119" s="300" t="s">
        <v>247</v>
      </c>
      <c r="P119" s="298" t="s">
        <v>240</v>
      </c>
      <c r="Q119" s="300" t="s">
        <v>248</v>
      </c>
      <c r="R119" s="298" t="s">
        <v>241</v>
      </c>
      <c r="S119" s="300" t="s">
        <v>249</v>
      </c>
      <c r="T119" s="298" t="s">
        <v>242</v>
      </c>
      <c r="U119" s="300" t="s">
        <v>250</v>
      </c>
      <c r="V119" s="298" t="s">
        <v>243</v>
      </c>
      <c r="W119" s="300" t="s">
        <v>251</v>
      </c>
      <c r="X119" s="298" t="s">
        <v>244</v>
      </c>
      <c r="Y119" s="300" t="s">
        <v>252</v>
      </c>
      <c r="Z119" s="298" t="s">
        <v>245</v>
      </c>
      <c r="AA119" s="300" t="s">
        <v>253</v>
      </c>
      <c r="AB119" s="298" t="s">
        <v>246</v>
      </c>
    </row>
    <row r="120" spans="1:42" s="9" customFormat="1" ht="22.5" customHeight="1">
      <c r="A120" s="11">
        <v>73</v>
      </c>
      <c r="B120" s="20"/>
      <c r="C120" s="20"/>
      <c r="D120" s="21"/>
      <c r="E120" s="21"/>
      <c r="F120" s="22"/>
      <c r="G120" s="22"/>
      <c r="H120" s="20"/>
      <c r="I120" s="23"/>
      <c r="J120" s="23"/>
      <c r="K120" s="23"/>
      <c r="L120" s="226">
        <f>(16-COUNTIF(M120:AB120,""))*3</f>
        <v>0</v>
      </c>
      <c r="M120" s="291"/>
      <c r="N120" s="291"/>
      <c r="O120" s="291"/>
      <c r="P120" s="291"/>
      <c r="Q120" s="291"/>
      <c r="R120" s="291"/>
      <c r="S120" s="291"/>
      <c r="T120" s="291"/>
      <c r="U120" s="291"/>
      <c r="V120" s="291"/>
      <c r="W120" s="291"/>
      <c r="X120" s="291"/>
      <c r="Y120" s="291"/>
      <c r="Z120" s="291"/>
      <c r="AA120" s="291"/>
      <c r="AB120" s="291"/>
      <c r="AD120" s="60"/>
      <c r="AE120" s="60"/>
      <c r="AF120" s="60"/>
      <c r="AG120" s="60"/>
      <c r="AH120" s="60"/>
      <c r="AI120" s="60"/>
      <c r="AJ120" s="60"/>
      <c r="AK120" s="60"/>
      <c r="AL120" s="60"/>
      <c r="AM120" s="60"/>
      <c r="AN120" s="60"/>
      <c r="AO120" s="60"/>
      <c r="AP120" s="60"/>
    </row>
    <row r="121" spans="1:42" s="9" customFormat="1" ht="22.5" customHeight="1">
      <c r="A121" s="11">
        <v>74</v>
      </c>
      <c r="B121" s="20"/>
      <c r="C121" s="20"/>
      <c r="D121" s="21"/>
      <c r="E121" s="21"/>
      <c r="F121" s="22"/>
      <c r="G121" s="22"/>
      <c r="H121" s="20"/>
      <c r="I121" s="23"/>
      <c r="J121" s="23"/>
      <c r="K121" s="23"/>
      <c r="L121" s="226">
        <f t="shared" ref="L121:L151" si="11">(16-COUNTIF(M121:AB121,""))*3</f>
        <v>0</v>
      </c>
      <c r="M121" s="291"/>
      <c r="N121" s="291"/>
      <c r="O121" s="291"/>
      <c r="P121" s="291"/>
      <c r="Q121" s="291"/>
      <c r="R121" s="291"/>
      <c r="S121" s="291"/>
      <c r="T121" s="291"/>
      <c r="U121" s="291"/>
      <c r="V121" s="291"/>
      <c r="W121" s="291"/>
      <c r="X121" s="291"/>
      <c r="Y121" s="291"/>
      <c r="Z121" s="291"/>
      <c r="AA121" s="291"/>
      <c r="AB121" s="291"/>
      <c r="AD121" s="60"/>
      <c r="AE121" s="60"/>
      <c r="AF121" s="60"/>
      <c r="AG121" s="60"/>
      <c r="AH121" s="60"/>
      <c r="AI121" s="60"/>
      <c r="AJ121" s="60"/>
      <c r="AK121" s="60"/>
      <c r="AL121" s="60"/>
      <c r="AM121" s="60"/>
      <c r="AN121" s="60"/>
      <c r="AO121" s="60"/>
      <c r="AP121" s="60"/>
    </row>
    <row r="122" spans="1:42" s="9" customFormat="1" ht="22.5" customHeight="1">
      <c r="A122" s="11">
        <v>75</v>
      </c>
      <c r="B122" s="20"/>
      <c r="C122" s="20"/>
      <c r="D122" s="21"/>
      <c r="E122" s="21"/>
      <c r="F122" s="22"/>
      <c r="G122" s="22"/>
      <c r="H122" s="20"/>
      <c r="I122" s="23"/>
      <c r="J122" s="23"/>
      <c r="K122" s="23"/>
      <c r="L122" s="226">
        <f t="shared" si="11"/>
        <v>0</v>
      </c>
      <c r="M122" s="291"/>
      <c r="N122" s="291"/>
      <c r="O122" s="291"/>
      <c r="P122" s="291"/>
      <c r="Q122" s="291"/>
      <c r="R122" s="291"/>
      <c r="S122" s="291"/>
      <c r="T122" s="291"/>
      <c r="U122" s="291"/>
      <c r="V122" s="291"/>
      <c r="W122" s="291"/>
      <c r="X122" s="291"/>
      <c r="Y122" s="291"/>
      <c r="Z122" s="291"/>
      <c r="AA122" s="291"/>
      <c r="AB122" s="291"/>
      <c r="AD122" s="60"/>
      <c r="AE122" s="60"/>
      <c r="AF122" s="60"/>
      <c r="AG122" s="60"/>
      <c r="AH122" s="60"/>
      <c r="AI122" s="60"/>
      <c r="AJ122" s="60"/>
      <c r="AK122" s="60"/>
      <c r="AL122" s="60"/>
      <c r="AM122" s="60"/>
      <c r="AN122" s="60"/>
      <c r="AO122" s="60"/>
      <c r="AP122" s="60"/>
    </row>
    <row r="123" spans="1:42" s="9" customFormat="1" ht="22.5" customHeight="1">
      <c r="A123" s="11">
        <v>76</v>
      </c>
      <c r="B123" s="20"/>
      <c r="C123" s="20"/>
      <c r="D123" s="21"/>
      <c r="E123" s="21"/>
      <c r="F123" s="22"/>
      <c r="G123" s="22"/>
      <c r="H123" s="20"/>
      <c r="I123" s="23"/>
      <c r="J123" s="23"/>
      <c r="K123" s="23"/>
      <c r="L123" s="226">
        <f t="shared" si="11"/>
        <v>0</v>
      </c>
      <c r="M123" s="291"/>
      <c r="N123" s="291"/>
      <c r="O123" s="291"/>
      <c r="P123" s="291"/>
      <c r="Q123" s="291"/>
      <c r="R123" s="291"/>
      <c r="S123" s="291"/>
      <c r="T123" s="291"/>
      <c r="U123" s="291"/>
      <c r="V123" s="291"/>
      <c r="W123" s="291"/>
      <c r="X123" s="291"/>
      <c r="Y123" s="291"/>
      <c r="Z123" s="291"/>
      <c r="AA123" s="291"/>
      <c r="AB123" s="291"/>
      <c r="AD123" s="60"/>
      <c r="AE123" s="60"/>
      <c r="AF123" s="60"/>
      <c r="AG123" s="60"/>
      <c r="AH123" s="60"/>
      <c r="AI123" s="60"/>
      <c r="AJ123" s="60"/>
      <c r="AK123" s="60"/>
      <c r="AL123" s="60"/>
      <c r="AM123" s="60"/>
      <c r="AN123" s="60"/>
      <c r="AO123" s="60"/>
      <c r="AP123" s="60"/>
    </row>
    <row r="124" spans="1:42" s="9" customFormat="1" ht="22.5" customHeight="1">
      <c r="A124" s="11">
        <v>77</v>
      </c>
      <c r="B124" s="20"/>
      <c r="C124" s="20"/>
      <c r="D124" s="21"/>
      <c r="E124" s="21"/>
      <c r="F124" s="22"/>
      <c r="G124" s="22"/>
      <c r="H124" s="20"/>
      <c r="I124" s="23"/>
      <c r="J124" s="23"/>
      <c r="K124" s="23"/>
      <c r="L124" s="226">
        <f t="shared" si="11"/>
        <v>0</v>
      </c>
      <c r="M124" s="291"/>
      <c r="N124" s="291"/>
      <c r="O124" s="291"/>
      <c r="P124" s="291"/>
      <c r="Q124" s="291"/>
      <c r="R124" s="291"/>
      <c r="S124" s="291"/>
      <c r="T124" s="291"/>
      <c r="U124" s="291"/>
      <c r="V124" s="291"/>
      <c r="W124" s="291"/>
      <c r="X124" s="291"/>
      <c r="Y124" s="291"/>
      <c r="Z124" s="291"/>
      <c r="AA124" s="291"/>
      <c r="AB124" s="291"/>
      <c r="AD124" s="60"/>
      <c r="AE124" s="60"/>
      <c r="AF124" s="60"/>
      <c r="AG124" s="60"/>
      <c r="AH124" s="60"/>
      <c r="AI124" s="60"/>
      <c r="AJ124" s="60"/>
      <c r="AK124" s="60"/>
      <c r="AL124" s="60"/>
      <c r="AM124" s="60"/>
      <c r="AN124" s="60"/>
      <c r="AO124" s="60"/>
      <c r="AP124" s="60"/>
    </row>
    <row r="125" spans="1:42" s="9" customFormat="1" ht="22.5" customHeight="1">
      <c r="A125" s="11">
        <v>78</v>
      </c>
      <c r="B125" s="20"/>
      <c r="C125" s="20"/>
      <c r="D125" s="21"/>
      <c r="E125" s="21"/>
      <c r="F125" s="22"/>
      <c r="G125" s="22"/>
      <c r="H125" s="20"/>
      <c r="I125" s="23"/>
      <c r="J125" s="23"/>
      <c r="K125" s="23"/>
      <c r="L125" s="226">
        <f t="shared" si="11"/>
        <v>0</v>
      </c>
      <c r="M125" s="291"/>
      <c r="N125" s="291"/>
      <c r="O125" s="291"/>
      <c r="P125" s="291"/>
      <c r="Q125" s="291"/>
      <c r="R125" s="291"/>
      <c r="S125" s="291"/>
      <c r="T125" s="291"/>
      <c r="U125" s="291"/>
      <c r="V125" s="291"/>
      <c r="W125" s="291"/>
      <c r="X125" s="291"/>
      <c r="Y125" s="291"/>
      <c r="Z125" s="291"/>
      <c r="AA125" s="291"/>
      <c r="AB125" s="291"/>
      <c r="AD125" s="60"/>
      <c r="AE125" s="60"/>
      <c r="AF125" s="60"/>
      <c r="AG125" s="60"/>
      <c r="AH125" s="60"/>
      <c r="AI125" s="60"/>
      <c r="AJ125" s="60"/>
      <c r="AK125" s="60"/>
      <c r="AL125" s="60"/>
      <c r="AM125" s="60"/>
      <c r="AN125" s="60"/>
      <c r="AO125" s="60"/>
      <c r="AP125" s="60"/>
    </row>
    <row r="126" spans="1:42" s="9" customFormat="1" ht="22.5" customHeight="1">
      <c r="A126" s="11">
        <v>79</v>
      </c>
      <c r="B126" s="20"/>
      <c r="C126" s="20"/>
      <c r="D126" s="21"/>
      <c r="E126" s="21"/>
      <c r="F126" s="22"/>
      <c r="G126" s="22"/>
      <c r="H126" s="20"/>
      <c r="I126" s="23"/>
      <c r="J126" s="23"/>
      <c r="K126" s="23"/>
      <c r="L126" s="226">
        <f t="shared" si="11"/>
        <v>0</v>
      </c>
      <c r="M126" s="291"/>
      <c r="N126" s="291"/>
      <c r="O126" s="291"/>
      <c r="P126" s="291"/>
      <c r="Q126" s="291"/>
      <c r="R126" s="291"/>
      <c r="S126" s="291"/>
      <c r="T126" s="291"/>
      <c r="U126" s="291"/>
      <c r="V126" s="291"/>
      <c r="W126" s="291"/>
      <c r="X126" s="291"/>
      <c r="Y126" s="291"/>
      <c r="Z126" s="291"/>
      <c r="AA126" s="291"/>
      <c r="AB126" s="291"/>
      <c r="AD126" s="60"/>
      <c r="AE126" s="60"/>
      <c r="AF126" s="60"/>
      <c r="AG126" s="60"/>
      <c r="AH126" s="60"/>
      <c r="AI126" s="60"/>
      <c r="AJ126" s="60"/>
      <c r="AK126" s="60"/>
      <c r="AL126" s="60"/>
      <c r="AM126" s="60"/>
      <c r="AN126" s="60"/>
      <c r="AO126" s="60"/>
      <c r="AP126" s="60"/>
    </row>
    <row r="127" spans="1:42" s="9" customFormat="1" ht="22.5" customHeight="1">
      <c r="A127" s="11">
        <v>80</v>
      </c>
      <c r="B127" s="20"/>
      <c r="C127" s="20"/>
      <c r="D127" s="21"/>
      <c r="E127" s="21"/>
      <c r="F127" s="22"/>
      <c r="G127" s="22"/>
      <c r="H127" s="20"/>
      <c r="I127" s="23"/>
      <c r="J127" s="23"/>
      <c r="K127" s="23"/>
      <c r="L127" s="226">
        <f t="shared" si="11"/>
        <v>0</v>
      </c>
      <c r="M127" s="291"/>
      <c r="N127" s="291"/>
      <c r="O127" s="291"/>
      <c r="P127" s="291"/>
      <c r="Q127" s="291"/>
      <c r="R127" s="291"/>
      <c r="S127" s="291"/>
      <c r="T127" s="291"/>
      <c r="U127" s="291"/>
      <c r="V127" s="291"/>
      <c r="W127" s="291"/>
      <c r="X127" s="291"/>
      <c r="Y127" s="291"/>
      <c r="Z127" s="291"/>
      <c r="AA127" s="291"/>
      <c r="AB127" s="291"/>
      <c r="AD127" s="60"/>
      <c r="AE127" s="60"/>
      <c r="AF127" s="60"/>
      <c r="AG127" s="60"/>
      <c r="AH127" s="60"/>
      <c r="AI127" s="60"/>
      <c r="AJ127" s="60"/>
      <c r="AK127" s="60"/>
      <c r="AL127" s="60"/>
      <c r="AM127" s="60"/>
      <c r="AN127" s="60"/>
      <c r="AO127" s="60"/>
      <c r="AP127" s="60"/>
    </row>
    <row r="128" spans="1:42" s="9" customFormat="1" ht="22.5" customHeight="1">
      <c r="A128" s="11">
        <v>81</v>
      </c>
      <c r="B128" s="20"/>
      <c r="C128" s="20"/>
      <c r="D128" s="21"/>
      <c r="E128" s="21"/>
      <c r="F128" s="22"/>
      <c r="G128" s="22"/>
      <c r="H128" s="20"/>
      <c r="I128" s="23"/>
      <c r="J128" s="23"/>
      <c r="K128" s="23"/>
      <c r="L128" s="226">
        <f t="shared" si="11"/>
        <v>0</v>
      </c>
      <c r="M128" s="291"/>
      <c r="N128" s="291"/>
      <c r="O128" s="291"/>
      <c r="P128" s="291"/>
      <c r="Q128" s="291"/>
      <c r="R128" s="291"/>
      <c r="S128" s="291"/>
      <c r="T128" s="291"/>
      <c r="U128" s="291"/>
      <c r="V128" s="291"/>
      <c r="W128" s="291"/>
      <c r="X128" s="291"/>
      <c r="Y128" s="291"/>
      <c r="Z128" s="291"/>
      <c r="AA128" s="291"/>
      <c r="AB128" s="291"/>
      <c r="AD128" s="60"/>
      <c r="AE128" s="60"/>
      <c r="AF128" s="60"/>
      <c r="AG128" s="60"/>
      <c r="AH128" s="60"/>
      <c r="AI128" s="60"/>
      <c r="AJ128" s="60"/>
      <c r="AK128" s="60"/>
      <c r="AL128" s="60"/>
      <c r="AM128" s="60"/>
      <c r="AN128" s="60"/>
      <c r="AO128" s="60"/>
      <c r="AP128" s="60"/>
    </row>
    <row r="129" spans="1:42" s="9" customFormat="1" ht="22.5" customHeight="1">
      <c r="A129" s="11">
        <v>82</v>
      </c>
      <c r="B129" s="20"/>
      <c r="C129" s="20"/>
      <c r="D129" s="21"/>
      <c r="E129" s="21"/>
      <c r="F129" s="22"/>
      <c r="G129" s="22"/>
      <c r="H129" s="20"/>
      <c r="I129" s="23"/>
      <c r="J129" s="23"/>
      <c r="K129" s="23"/>
      <c r="L129" s="226">
        <f t="shared" si="11"/>
        <v>0</v>
      </c>
      <c r="M129" s="291"/>
      <c r="N129" s="291"/>
      <c r="O129" s="291"/>
      <c r="P129" s="291"/>
      <c r="Q129" s="291"/>
      <c r="R129" s="291"/>
      <c r="S129" s="291"/>
      <c r="T129" s="291"/>
      <c r="U129" s="291"/>
      <c r="V129" s="291"/>
      <c r="W129" s="291"/>
      <c r="X129" s="291"/>
      <c r="Y129" s="291"/>
      <c r="Z129" s="291"/>
      <c r="AA129" s="291"/>
      <c r="AB129" s="291"/>
      <c r="AD129" s="60"/>
      <c r="AE129" s="60"/>
      <c r="AF129" s="60"/>
      <c r="AG129" s="60"/>
      <c r="AH129" s="60"/>
      <c r="AI129" s="60"/>
      <c r="AJ129" s="60"/>
      <c r="AK129" s="60"/>
      <c r="AL129" s="60"/>
      <c r="AM129" s="60"/>
      <c r="AN129" s="60"/>
      <c r="AO129" s="60"/>
      <c r="AP129" s="60"/>
    </row>
    <row r="130" spans="1:42" s="9" customFormat="1" ht="22.5" customHeight="1">
      <c r="A130" s="11">
        <v>83</v>
      </c>
      <c r="B130" s="20"/>
      <c r="C130" s="20"/>
      <c r="D130" s="21"/>
      <c r="E130" s="21"/>
      <c r="F130" s="22"/>
      <c r="G130" s="22"/>
      <c r="H130" s="20"/>
      <c r="I130" s="23"/>
      <c r="J130" s="23"/>
      <c r="K130" s="23"/>
      <c r="L130" s="226">
        <f t="shared" si="11"/>
        <v>0</v>
      </c>
      <c r="M130" s="291"/>
      <c r="N130" s="291"/>
      <c r="O130" s="291"/>
      <c r="P130" s="291"/>
      <c r="Q130" s="291"/>
      <c r="R130" s="291"/>
      <c r="S130" s="291"/>
      <c r="T130" s="291"/>
      <c r="U130" s="291"/>
      <c r="V130" s="291"/>
      <c r="W130" s="291"/>
      <c r="X130" s="291"/>
      <c r="Y130" s="291"/>
      <c r="Z130" s="291"/>
      <c r="AA130" s="291"/>
      <c r="AB130" s="291"/>
      <c r="AD130" s="60"/>
      <c r="AE130" s="60"/>
      <c r="AF130" s="60"/>
      <c r="AG130" s="60"/>
      <c r="AH130" s="60"/>
      <c r="AI130" s="60"/>
      <c r="AJ130" s="60"/>
      <c r="AK130" s="60"/>
      <c r="AL130" s="60"/>
      <c r="AM130" s="60"/>
      <c r="AN130" s="60"/>
      <c r="AO130" s="60"/>
      <c r="AP130" s="60"/>
    </row>
    <row r="131" spans="1:42" s="9" customFormat="1" ht="22.5" customHeight="1">
      <c r="A131" s="11">
        <v>84</v>
      </c>
      <c r="B131" s="20"/>
      <c r="C131" s="20"/>
      <c r="D131" s="21"/>
      <c r="E131" s="21"/>
      <c r="F131" s="22"/>
      <c r="G131" s="22"/>
      <c r="H131" s="20"/>
      <c r="I131" s="23"/>
      <c r="J131" s="23"/>
      <c r="K131" s="23"/>
      <c r="L131" s="226">
        <f t="shared" si="11"/>
        <v>0</v>
      </c>
      <c r="M131" s="291"/>
      <c r="N131" s="291"/>
      <c r="O131" s="291"/>
      <c r="P131" s="291"/>
      <c r="Q131" s="291"/>
      <c r="R131" s="291"/>
      <c r="S131" s="291"/>
      <c r="T131" s="291"/>
      <c r="U131" s="291"/>
      <c r="V131" s="291"/>
      <c r="W131" s="291"/>
      <c r="X131" s="291"/>
      <c r="Y131" s="291"/>
      <c r="Z131" s="291"/>
      <c r="AA131" s="291"/>
      <c r="AB131" s="291"/>
      <c r="AD131" s="60"/>
      <c r="AE131" s="60"/>
      <c r="AF131" s="60"/>
      <c r="AG131" s="60"/>
      <c r="AH131" s="60"/>
      <c r="AI131" s="60"/>
      <c r="AJ131" s="60"/>
      <c r="AK131" s="60"/>
      <c r="AL131" s="60"/>
      <c r="AM131" s="60"/>
      <c r="AN131" s="60"/>
      <c r="AO131" s="60"/>
      <c r="AP131" s="60"/>
    </row>
    <row r="132" spans="1:42" s="9" customFormat="1" ht="22.5" customHeight="1">
      <c r="A132" s="11">
        <v>85</v>
      </c>
      <c r="B132" s="20"/>
      <c r="C132" s="20"/>
      <c r="D132" s="21"/>
      <c r="E132" s="21"/>
      <c r="F132" s="22"/>
      <c r="G132" s="22"/>
      <c r="H132" s="20"/>
      <c r="I132" s="23"/>
      <c r="J132" s="23"/>
      <c r="K132" s="23"/>
      <c r="L132" s="226">
        <f t="shared" si="11"/>
        <v>0</v>
      </c>
      <c r="M132" s="291"/>
      <c r="N132" s="291"/>
      <c r="O132" s="291"/>
      <c r="P132" s="291"/>
      <c r="Q132" s="291"/>
      <c r="R132" s="291"/>
      <c r="S132" s="291"/>
      <c r="T132" s="291"/>
      <c r="U132" s="291"/>
      <c r="V132" s="291"/>
      <c r="W132" s="291"/>
      <c r="X132" s="291"/>
      <c r="Y132" s="291"/>
      <c r="Z132" s="291"/>
      <c r="AA132" s="291"/>
      <c r="AB132" s="291"/>
      <c r="AD132" s="60"/>
      <c r="AE132" s="60"/>
      <c r="AF132" s="60"/>
      <c r="AG132" s="60"/>
      <c r="AH132" s="60"/>
      <c r="AI132" s="60"/>
      <c r="AJ132" s="60"/>
      <c r="AK132" s="60"/>
      <c r="AL132" s="60"/>
      <c r="AM132" s="60"/>
      <c r="AN132" s="60"/>
      <c r="AO132" s="60"/>
      <c r="AP132" s="60"/>
    </row>
    <row r="133" spans="1:42" s="9" customFormat="1" ht="22.5" customHeight="1">
      <c r="A133" s="11">
        <v>86</v>
      </c>
      <c r="B133" s="20"/>
      <c r="C133" s="20"/>
      <c r="D133" s="21"/>
      <c r="E133" s="21"/>
      <c r="F133" s="22"/>
      <c r="G133" s="22"/>
      <c r="H133" s="20"/>
      <c r="I133" s="23"/>
      <c r="J133" s="23"/>
      <c r="K133" s="23"/>
      <c r="L133" s="226">
        <f t="shared" si="11"/>
        <v>0</v>
      </c>
      <c r="M133" s="291"/>
      <c r="N133" s="291"/>
      <c r="O133" s="291"/>
      <c r="P133" s="291"/>
      <c r="Q133" s="291"/>
      <c r="R133" s="291"/>
      <c r="S133" s="291"/>
      <c r="T133" s="291"/>
      <c r="U133" s="291"/>
      <c r="V133" s="291"/>
      <c r="W133" s="291"/>
      <c r="X133" s="291"/>
      <c r="Y133" s="291"/>
      <c r="Z133" s="291"/>
      <c r="AA133" s="291"/>
      <c r="AB133" s="291"/>
      <c r="AD133" s="60"/>
      <c r="AE133" s="60"/>
      <c r="AF133" s="60"/>
      <c r="AG133" s="60"/>
      <c r="AH133" s="60"/>
      <c r="AI133" s="60"/>
      <c r="AJ133" s="60"/>
      <c r="AK133" s="60"/>
      <c r="AL133" s="60"/>
      <c r="AM133" s="60"/>
      <c r="AN133" s="60"/>
      <c r="AO133" s="60"/>
      <c r="AP133" s="60"/>
    </row>
    <row r="134" spans="1:42" s="9" customFormat="1" ht="22.5" customHeight="1">
      <c r="A134" s="11">
        <v>87</v>
      </c>
      <c r="B134" s="20"/>
      <c r="C134" s="20"/>
      <c r="D134" s="21"/>
      <c r="E134" s="21"/>
      <c r="F134" s="22"/>
      <c r="G134" s="22"/>
      <c r="H134" s="20"/>
      <c r="I134" s="23"/>
      <c r="J134" s="23"/>
      <c r="K134" s="23"/>
      <c r="L134" s="226">
        <f t="shared" si="11"/>
        <v>0</v>
      </c>
      <c r="M134" s="291"/>
      <c r="N134" s="291"/>
      <c r="O134" s="291"/>
      <c r="P134" s="291"/>
      <c r="Q134" s="291"/>
      <c r="R134" s="291"/>
      <c r="S134" s="291"/>
      <c r="T134" s="291"/>
      <c r="U134" s="291"/>
      <c r="V134" s="291"/>
      <c r="W134" s="291"/>
      <c r="X134" s="291"/>
      <c r="Y134" s="291"/>
      <c r="Z134" s="291"/>
      <c r="AA134" s="291"/>
      <c r="AB134" s="291"/>
      <c r="AD134" s="60"/>
      <c r="AE134" s="60"/>
      <c r="AF134" s="60"/>
      <c r="AG134" s="60"/>
      <c r="AH134" s="60"/>
      <c r="AI134" s="60"/>
      <c r="AJ134" s="60"/>
      <c r="AK134" s="60"/>
      <c r="AL134" s="60"/>
      <c r="AM134" s="60"/>
      <c r="AN134" s="60"/>
      <c r="AO134" s="60"/>
      <c r="AP134" s="60"/>
    </row>
    <row r="135" spans="1:42" s="9" customFormat="1" ht="22.5" customHeight="1">
      <c r="A135" s="11">
        <v>88</v>
      </c>
      <c r="B135" s="20"/>
      <c r="C135" s="20"/>
      <c r="D135" s="21"/>
      <c r="E135" s="21"/>
      <c r="F135" s="22"/>
      <c r="G135" s="22"/>
      <c r="H135" s="20"/>
      <c r="I135" s="23"/>
      <c r="J135" s="23"/>
      <c r="K135" s="23"/>
      <c r="L135" s="226">
        <f t="shared" si="11"/>
        <v>0</v>
      </c>
      <c r="M135" s="291"/>
      <c r="N135" s="291"/>
      <c r="O135" s="291"/>
      <c r="P135" s="291"/>
      <c r="Q135" s="291"/>
      <c r="R135" s="291"/>
      <c r="S135" s="291"/>
      <c r="T135" s="291"/>
      <c r="U135" s="291"/>
      <c r="V135" s="291"/>
      <c r="W135" s="291"/>
      <c r="X135" s="291"/>
      <c r="Y135" s="291"/>
      <c r="Z135" s="291"/>
      <c r="AA135" s="291"/>
      <c r="AB135" s="291"/>
      <c r="AD135" s="60"/>
      <c r="AE135" s="60"/>
      <c r="AF135" s="60"/>
      <c r="AG135" s="60"/>
      <c r="AH135" s="60"/>
      <c r="AI135" s="60"/>
      <c r="AJ135" s="60"/>
      <c r="AK135" s="60"/>
      <c r="AL135" s="60"/>
      <c r="AM135" s="60"/>
      <c r="AN135" s="60"/>
      <c r="AO135" s="60"/>
      <c r="AP135" s="60"/>
    </row>
    <row r="136" spans="1:42" s="9" customFormat="1" ht="22.5" customHeight="1">
      <c r="A136" s="11">
        <v>89</v>
      </c>
      <c r="B136" s="20"/>
      <c r="C136" s="20"/>
      <c r="D136" s="21"/>
      <c r="E136" s="21"/>
      <c r="F136" s="22"/>
      <c r="G136" s="22"/>
      <c r="H136" s="20"/>
      <c r="I136" s="23"/>
      <c r="J136" s="23"/>
      <c r="K136" s="23"/>
      <c r="L136" s="226">
        <f t="shared" si="11"/>
        <v>0</v>
      </c>
      <c r="M136" s="291"/>
      <c r="N136" s="291"/>
      <c r="O136" s="291"/>
      <c r="P136" s="291"/>
      <c r="Q136" s="291"/>
      <c r="R136" s="291"/>
      <c r="S136" s="291"/>
      <c r="T136" s="291"/>
      <c r="U136" s="291"/>
      <c r="V136" s="291"/>
      <c r="W136" s="291"/>
      <c r="X136" s="291"/>
      <c r="Y136" s="291"/>
      <c r="Z136" s="291"/>
      <c r="AA136" s="291"/>
      <c r="AB136" s="291"/>
      <c r="AD136" s="60"/>
      <c r="AE136" s="60"/>
      <c r="AF136" s="60"/>
      <c r="AG136" s="60"/>
      <c r="AH136" s="60"/>
      <c r="AI136" s="60"/>
      <c r="AJ136" s="60"/>
      <c r="AK136" s="60"/>
      <c r="AL136" s="60"/>
      <c r="AM136" s="60"/>
      <c r="AN136" s="60"/>
      <c r="AO136" s="60"/>
      <c r="AP136" s="60"/>
    </row>
    <row r="137" spans="1:42" s="9" customFormat="1" ht="22.5" customHeight="1">
      <c r="A137" s="11">
        <v>90</v>
      </c>
      <c r="B137" s="20"/>
      <c r="C137" s="20"/>
      <c r="D137" s="21"/>
      <c r="E137" s="21"/>
      <c r="F137" s="22"/>
      <c r="G137" s="22"/>
      <c r="H137" s="20"/>
      <c r="I137" s="23"/>
      <c r="J137" s="23"/>
      <c r="K137" s="23"/>
      <c r="L137" s="226">
        <f t="shared" si="11"/>
        <v>0</v>
      </c>
      <c r="M137" s="291"/>
      <c r="N137" s="291"/>
      <c r="O137" s="291"/>
      <c r="P137" s="291"/>
      <c r="Q137" s="291"/>
      <c r="R137" s="291"/>
      <c r="S137" s="291"/>
      <c r="T137" s="291"/>
      <c r="U137" s="291"/>
      <c r="V137" s="291"/>
      <c r="W137" s="291"/>
      <c r="X137" s="291"/>
      <c r="Y137" s="291"/>
      <c r="Z137" s="291"/>
      <c r="AA137" s="291"/>
      <c r="AB137" s="291"/>
      <c r="AD137" s="60"/>
      <c r="AE137" s="60"/>
      <c r="AF137" s="60"/>
      <c r="AG137" s="60"/>
      <c r="AH137" s="60"/>
      <c r="AI137" s="60"/>
      <c r="AJ137" s="60"/>
      <c r="AK137" s="60"/>
      <c r="AL137" s="60"/>
      <c r="AM137" s="60"/>
      <c r="AN137" s="60"/>
      <c r="AO137" s="60"/>
      <c r="AP137" s="60"/>
    </row>
    <row r="138" spans="1:42">
      <c r="A138" s="12"/>
      <c r="B138" s="12"/>
      <c r="C138" s="12"/>
      <c r="D138" s="12"/>
      <c r="E138" s="12"/>
      <c r="F138" s="12"/>
      <c r="G138" s="12"/>
      <c r="H138" s="12"/>
      <c r="I138" s="12"/>
      <c r="J138" s="12"/>
      <c r="K138" s="12"/>
      <c r="L138" s="184"/>
      <c r="M138" s="294"/>
      <c r="N138" s="294"/>
      <c r="O138" s="294"/>
      <c r="P138" s="294"/>
      <c r="Q138" s="294"/>
      <c r="R138" s="294"/>
      <c r="S138" s="294"/>
      <c r="T138" s="294"/>
      <c r="U138" s="294"/>
      <c r="V138" s="294"/>
      <c r="W138" s="294"/>
      <c r="X138" s="294"/>
      <c r="Y138" s="294"/>
      <c r="Z138" s="294"/>
      <c r="AA138" s="294"/>
      <c r="AB138" s="294"/>
    </row>
    <row r="139" spans="1:42">
      <c r="A139" s="1" t="s">
        <v>150</v>
      </c>
      <c r="B139" s="1"/>
      <c r="C139" s="1"/>
      <c r="D139" s="5"/>
      <c r="E139" s="5"/>
      <c r="F139" s="5"/>
      <c r="G139" s="6"/>
      <c r="H139" s="1"/>
      <c r="I139" s="1"/>
      <c r="J139" s="1"/>
      <c r="K139" s="1"/>
      <c r="L139" s="221"/>
      <c r="M139" s="309"/>
      <c r="N139" s="309"/>
      <c r="O139" s="309"/>
      <c r="P139" s="309"/>
      <c r="Q139" s="309"/>
      <c r="R139" s="309"/>
      <c r="S139" s="309"/>
      <c r="T139" s="309"/>
      <c r="U139" s="309"/>
      <c r="V139" s="309"/>
      <c r="W139" s="309"/>
      <c r="X139" s="309"/>
      <c r="Y139" s="309"/>
      <c r="Z139" s="309"/>
      <c r="AA139" s="309"/>
      <c r="AB139" s="309"/>
    </row>
    <row r="140" spans="1:42" ht="27.6" customHeight="1">
      <c r="A140" s="295" t="s">
        <v>115</v>
      </c>
      <c r="B140" s="288" t="s">
        <v>155</v>
      </c>
      <c r="C140" s="288" t="s">
        <v>154</v>
      </c>
      <c r="D140" s="288" t="s">
        <v>139</v>
      </c>
      <c r="E140" s="288" t="s">
        <v>138</v>
      </c>
      <c r="F140" s="288" t="s">
        <v>294</v>
      </c>
      <c r="G140" s="288" t="s">
        <v>152</v>
      </c>
      <c r="H140" s="288" t="s">
        <v>153</v>
      </c>
      <c r="I140" s="78"/>
      <c r="J140" s="16" t="s">
        <v>116</v>
      </c>
      <c r="K140" s="220"/>
      <c r="L140" s="301" t="s">
        <v>238</v>
      </c>
      <c r="M140" s="299" t="str">
        <f>M29</f>
        <v/>
      </c>
      <c r="N140" s="297" t="s">
        <v>239</v>
      </c>
      <c r="O140" s="299" t="str">
        <f>O29</f>
        <v/>
      </c>
      <c r="P140" s="297" t="s">
        <v>240</v>
      </c>
      <c r="Q140" s="299" t="str">
        <f>Q29</f>
        <v/>
      </c>
      <c r="R140" s="297" t="s">
        <v>241</v>
      </c>
      <c r="S140" s="299" t="str">
        <f>S29</f>
        <v/>
      </c>
      <c r="T140" s="297" t="s">
        <v>242</v>
      </c>
      <c r="U140" s="299" t="str">
        <f>U118</f>
        <v/>
      </c>
      <c r="V140" s="297" t="s">
        <v>243</v>
      </c>
      <c r="W140" s="299" t="str">
        <f>W118</f>
        <v/>
      </c>
      <c r="X140" s="297" t="s">
        <v>244</v>
      </c>
      <c r="Y140" s="299" t="str">
        <f>Y118</f>
        <v/>
      </c>
      <c r="Z140" s="297" t="s">
        <v>245</v>
      </c>
      <c r="AA140" s="299" t="str">
        <f>AA118</f>
        <v/>
      </c>
      <c r="AB140" s="297" t="s">
        <v>246</v>
      </c>
    </row>
    <row r="141" spans="1:42" ht="27.6" customHeight="1">
      <c r="A141" s="296"/>
      <c r="B141" s="289"/>
      <c r="C141" s="289"/>
      <c r="D141" s="289"/>
      <c r="E141" s="289"/>
      <c r="F141" s="289"/>
      <c r="G141" s="289"/>
      <c r="H141" s="289"/>
      <c r="I141" s="13" t="s">
        <v>137</v>
      </c>
      <c r="J141" s="13" t="s">
        <v>118</v>
      </c>
      <c r="K141" s="13" t="s">
        <v>146</v>
      </c>
      <c r="L141" s="302"/>
      <c r="M141" s="300"/>
      <c r="N141" s="298"/>
      <c r="O141" s="300" t="s">
        <v>247</v>
      </c>
      <c r="P141" s="298" t="s">
        <v>240</v>
      </c>
      <c r="Q141" s="300" t="s">
        <v>248</v>
      </c>
      <c r="R141" s="298" t="s">
        <v>241</v>
      </c>
      <c r="S141" s="300" t="s">
        <v>249</v>
      </c>
      <c r="T141" s="298" t="s">
        <v>242</v>
      </c>
      <c r="U141" s="300" t="s">
        <v>250</v>
      </c>
      <c r="V141" s="298" t="s">
        <v>243</v>
      </c>
      <c r="W141" s="300" t="s">
        <v>251</v>
      </c>
      <c r="X141" s="298" t="s">
        <v>244</v>
      </c>
      <c r="Y141" s="300" t="s">
        <v>252</v>
      </c>
      <c r="Z141" s="298" t="s">
        <v>245</v>
      </c>
      <c r="AA141" s="300" t="s">
        <v>253</v>
      </c>
      <c r="AB141" s="298" t="s">
        <v>246</v>
      </c>
    </row>
    <row r="142" spans="1:42" s="9" customFormat="1" ht="22.5" customHeight="1">
      <c r="A142" s="11">
        <v>91</v>
      </c>
      <c r="B142" s="20"/>
      <c r="C142" s="20"/>
      <c r="D142" s="21"/>
      <c r="E142" s="21"/>
      <c r="F142" s="22"/>
      <c r="G142" s="22"/>
      <c r="H142" s="20"/>
      <c r="I142" s="23"/>
      <c r="J142" s="23"/>
      <c r="K142" s="23"/>
      <c r="L142" s="226">
        <f t="shared" si="11"/>
        <v>0</v>
      </c>
      <c r="M142" s="291"/>
      <c r="N142" s="291"/>
      <c r="O142" s="291"/>
      <c r="P142" s="291"/>
      <c r="Q142" s="291"/>
      <c r="R142" s="291"/>
      <c r="S142" s="291"/>
      <c r="T142" s="291"/>
      <c r="U142" s="291"/>
      <c r="V142" s="291"/>
      <c r="W142" s="291"/>
      <c r="X142" s="291"/>
      <c r="Y142" s="291"/>
      <c r="Z142" s="291"/>
      <c r="AA142" s="291"/>
      <c r="AB142" s="291"/>
      <c r="AD142" s="60"/>
      <c r="AE142" s="60"/>
      <c r="AF142" s="60"/>
      <c r="AG142" s="60"/>
      <c r="AH142" s="60"/>
      <c r="AI142" s="60"/>
      <c r="AJ142" s="60"/>
      <c r="AK142" s="60"/>
      <c r="AL142" s="60"/>
      <c r="AM142" s="60"/>
      <c r="AN142" s="60"/>
      <c r="AO142" s="60"/>
      <c r="AP142" s="60"/>
    </row>
    <row r="143" spans="1:42" s="9" customFormat="1" ht="22.5" customHeight="1">
      <c r="A143" s="11">
        <v>92</v>
      </c>
      <c r="B143" s="20"/>
      <c r="C143" s="20"/>
      <c r="D143" s="21"/>
      <c r="E143" s="21"/>
      <c r="F143" s="22"/>
      <c r="G143" s="22"/>
      <c r="H143" s="20"/>
      <c r="I143" s="23"/>
      <c r="J143" s="23"/>
      <c r="K143" s="23"/>
      <c r="L143" s="226">
        <f t="shared" si="11"/>
        <v>0</v>
      </c>
      <c r="M143" s="291"/>
      <c r="N143" s="291"/>
      <c r="O143" s="291"/>
      <c r="P143" s="291"/>
      <c r="Q143" s="291"/>
      <c r="R143" s="291"/>
      <c r="S143" s="291"/>
      <c r="T143" s="291"/>
      <c r="U143" s="291"/>
      <c r="V143" s="291"/>
      <c r="W143" s="291"/>
      <c r="X143" s="291"/>
      <c r="Y143" s="291"/>
      <c r="Z143" s="291"/>
      <c r="AA143" s="291"/>
      <c r="AB143" s="291"/>
      <c r="AD143" s="60"/>
      <c r="AE143" s="60"/>
      <c r="AF143" s="60"/>
      <c r="AG143" s="60"/>
      <c r="AH143" s="60"/>
      <c r="AI143" s="60"/>
      <c r="AJ143" s="60"/>
      <c r="AK143" s="60"/>
      <c r="AL143" s="60"/>
      <c r="AM143" s="60"/>
      <c r="AN143" s="60"/>
      <c r="AO143" s="60"/>
      <c r="AP143" s="60"/>
    </row>
    <row r="144" spans="1:42" s="9" customFormat="1" ht="22.5" customHeight="1">
      <c r="A144" s="11">
        <v>93</v>
      </c>
      <c r="B144" s="20"/>
      <c r="C144" s="20"/>
      <c r="D144" s="21"/>
      <c r="E144" s="21"/>
      <c r="F144" s="22"/>
      <c r="G144" s="22"/>
      <c r="H144" s="20"/>
      <c r="I144" s="23"/>
      <c r="J144" s="23"/>
      <c r="K144" s="23"/>
      <c r="L144" s="226">
        <f t="shared" si="11"/>
        <v>0</v>
      </c>
      <c r="M144" s="291"/>
      <c r="N144" s="291"/>
      <c r="O144" s="291"/>
      <c r="P144" s="291"/>
      <c r="Q144" s="291"/>
      <c r="R144" s="291"/>
      <c r="S144" s="291"/>
      <c r="T144" s="291"/>
      <c r="U144" s="291"/>
      <c r="V144" s="291"/>
      <c r="W144" s="291"/>
      <c r="X144" s="291"/>
      <c r="Y144" s="291"/>
      <c r="Z144" s="291"/>
      <c r="AA144" s="291"/>
      <c r="AB144" s="291"/>
      <c r="AD144" s="60"/>
      <c r="AE144" s="60"/>
      <c r="AF144" s="60"/>
      <c r="AG144" s="60"/>
      <c r="AH144" s="60"/>
      <c r="AI144" s="60"/>
      <c r="AJ144" s="60"/>
      <c r="AK144" s="60"/>
      <c r="AL144" s="60"/>
      <c r="AM144" s="60"/>
      <c r="AN144" s="60"/>
      <c r="AO144" s="60"/>
      <c r="AP144" s="60"/>
    </row>
    <row r="145" spans="1:42" s="9" customFormat="1" ht="22.5" customHeight="1">
      <c r="A145" s="11">
        <v>94</v>
      </c>
      <c r="B145" s="20"/>
      <c r="C145" s="20"/>
      <c r="D145" s="21"/>
      <c r="E145" s="21"/>
      <c r="F145" s="22"/>
      <c r="G145" s="22"/>
      <c r="H145" s="20"/>
      <c r="I145" s="23"/>
      <c r="J145" s="23"/>
      <c r="K145" s="23"/>
      <c r="L145" s="226">
        <f t="shared" si="11"/>
        <v>0</v>
      </c>
      <c r="M145" s="291"/>
      <c r="N145" s="291"/>
      <c r="O145" s="291"/>
      <c r="P145" s="291"/>
      <c r="Q145" s="291"/>
      <c r="R145" s="291"/>
      <c r="S145" s="291"/>
      <c r="T145" s="291"/>
      <c r="U145" s="291"/>
      <c r="V145" s="291"/>
      <c r="W145" s="291"/>
      <c r="X145" s="291"/>
      <c r="Y145" s="291"/>
      <c r="Z145" s="291"/>
      <c r="AA145" s="291"/>
      <c r="AB145" s="291"/>
      <c r="AD145" s="60"/>
      <c r="AE145" s="60"/>
      <c r="AF145" s="60"/>
      <c r="AG145" s="60"/>
      <c r="AH145" s="60"/>
      <c r="AI145" s="60"/>
      <c r="AJ145" s="60"/>
      <c r="AK145" s="60"/>
      <c r="AL145" s="60"/>
      <c r="AM145" s="60"/>
      <c r="AN145" s="60"/>
      <c r="AO145" s="60"/>
      <c r="AP145" s="60"/>
    </row>
    <row r="146" spans="1:42" s="9" customFormat="1" ht="22.5" customHeight="1">
      <c r="A146" s="11">
        <v>95</v>
      </c>
      <c r="B146" s="20"/>
      <c r="C146" s="20"/>
      <c r="D146" s="21"/>
      <c r="E146" s="21"/>
      <c r="F146" s="22"/>
      <c r="G146" s="22"/>
      <c r="H146" s="20"/>
      <c r="I146" s="23"/>
      <c r="J146" s="23"/>
      <c r="K146" s="23"/>
      <c r="L146" s="226">
        <f t="shared" si="11"/>
        <v>0</v>
      </c>
      <c r="M146" s="291"/>
      <c r="N146" s="291"/>
      <c r="O146" s="291"/>
      <c r="P146" s="291"/>
      <c r="Q146" s="291"/>
      <c r="R146" s="291"/>
      <c r="S146" s="291"/>
      <c r="T146" s="291"/>
      <c r="U146" s="291"/>
      <c r="V146" s="291"/>
      <c r="W146" s="291"/>
      <c r="X146" s="291"/>
      <c r="Y146" s="291"/>
      <c r="Z146" s="291"/>
      <c r="AA146" s="291"/>
      <c r="AB146" s="291"/>
      <c r="AD146" s="60"/>
      <c r="AE146" s="60"/>
      <c r="AF146" s="60"/>
      <c r="AG146" s="60"/>
      <c r="AH146" s="60"/>
      <c r="AI146" s="60"/>
      <c r="AJ146" s="60"/>
      <c r="AK146" s="60"/>
      <c r="AL146" s="60"/>
      <c r="AM146" s="60"/>
      <c r="AN146" s="60"/>
      <c r="AO146" s="60"/>
      <c r="AP146" s="60"/>
    </row>
    <row r="147" spans="1:42" s="9" customFormat="1" ht="22.5" customHeight="1">
      <c r="A147" s="11">
        <v>96</v>
      </c>
      <c r="B147" s="20"/>
      <c r="C147" s="20"/>
      <c r="D147" s="21"/>
      <c r="E147" s="21"/>
      <c r="F147" s="22"/>
      <c r="G147" s="22"/>
      <c r="H147" s="20"/>
      <c r="I147" s="23"/>
      <c r="J147" s="23"/>
      <c r="K147" s="23"/>
      <c r="L147" s="226">
        <f t="shared" si="11"/>
        <v>0</v>
      </c>
      <c r="M147" s="291"/>
      <c r="N147" s="291"/>
      <c r="O147" s="291"/>
      <c r="P147" s="291"/>
      <c r="Q147" s="291"/>
      <c r="R147" s="291"/>
      <c r="S147" s="291"/>
      <c r="T147" s="291"/>
      <c r="U147" s="291"/>
      <c r="V147" s="291"/>
      <c r="W147" s="291"/>
      <c r="X147" s="291"/>
      <c r="Y147" s="291"/>
      <c r="Z147" s="291"/>
      <c r="AA147" s="291"/>
      <c r="AB147" s="291"/>
      <c r="AD147" s="60"/>
      <c r="AE147" s="60"/>
      <c r="AF147" s="60"/>
      <c r="AG147" s="60"/>
      <c r="AH147" s="60"/>
      <c r="AI147" s="60"/>
      <c r="AJ147" s="60"/>
      <c r="AK147" s="60"/>
      <c r="AL147" s="60"/>
      <c r="AM147" s="60"/>
      <c r="AN147" s="60"/>
      <c r="AO147" s="60"/>
      <c r="AP147" s="60"/>
    </row>
    <row r="148" spans="1:42" s="9" customFormat="1" ht="22.5" customHeight="1">
      <c r="A148" s="11">
        <v>97</v>
      </c>
      <c r="B148" s="20"/>
      <c r="C148" s="20"/>
      <c r="D148" s="21"/>
      <c r="E148" s="21"/>
      <c r="F148" s="22"/>
      <c r="G148" s="22"/>
      <c r="H148" s="20"/>
      <c r="I148" s="23"/>
      <c r="J148" s="23"/>
      <c r="K148" s="23"/>
      <c r="L148" s="226">
        <f t="shared" si="11"/>
        <v>0</v>
      </c>
      <c r="M148" s="291"/>
      <c r="N148" s="291"/>
      <c r="O148" s="291"/>
      <c r="P148" s="291"/>
      <c r="Q148" s="291"/>
      <c r="R148" s="291"/>
      <c r="S148" s="291"/>
      <c r="T148" s="291"/>
      <c r="U148" s="291"/>
      <c r="V148" s="291"/>
      <c r="W148" s="291"/>
      <c r="X148" s="291"/>
      <c r="Y148" s="291"/>
      <c r="Z148" s="291"/>
      <c r="AA148" s="291"/>
      <c r="AB148" s="291"/>
      <c r="AD148" s="60"/>
      <c r="AE148" s="60"/>
      <c r="AF148" s="60"/>
      <c r="AG148" s="60"/>
      <c r="AH148" s="60"/>
      <c r="AI148" s="60"/>
      <c r="AJ148" s="60"/>
      <c r="AK148" s="60"/>
      <c r="AL148" s="60"/>
      <c r="AM148" s="60"/>
      <c r="AN148" s="60"/>
      <c r="AO148" s="60"/>
      <c r="AP148" s="60"/>
    </row>
    <row r="149" spans="1:42" s="9" customFormat="1" ht="22.5" customHeight="1">
      <c r="A149" s="11">
        <v>98</v>
      </c>
      <c r="B149" s="20"/>
      <c r="C149" s="20"/>
      <c r="D149" s="21"/>
      <c r="E149" s="21"/>
      <c r="F149" s="22"/>
      <c r="G149" s="22"/>
      <c r="H149" s="20"/>
      <c r="I149" s="23"/>
      <c r="J149" s="23"/>
      <c r="K149" s="23"/>
      <c r="L149" s="226">
        <f t="shared" si="11"/>
        <v>0</v>
      </c>
      <c r="M149" s="291"/>
      <c r="N149" s="291"/>
      <c r="O149" s="291"/>
      <c r="P149" s="291"/>
      <c r="Q149" s="291"/>
      <c r="R149" s="291"/>
      <c r="S149" s="291"/>
      <c r="T149" s="291"/>
      <c r="U149" s="291"/>
      <c r="V149" s="291"/>
      <c r="W149" s="291"/>
      <c r="X149" s="291"/>
      <c r="Y149" s="291"/>
      <c r="Z149" s="291"/>
      <c r="AA149" s="291"/>
      <c r="AB149" s="291"/>
      <c r="AD149" s="60"/>
      <c r="AE149" s="60"/>
      <c r="AF149" s="60"/>
      <c r="AG149" s="60"/>
      <c r="AH149" s="60"/>
      <c r="AI149" s="60"/>
      <c r="AJ149" s="60"/>
      <c r="AK149" s="60"/>
      <c r="AL149" s="60"/>
      <c r="AM149" s="60"/>
      <c r="AN149" s="60"/>
      <c r="AO149" s="60"/>
      <c r="AP149" s="60"/>
    </row>
    <row r="150" spans="1:42" s="9" customFormat="1" ht="22.5" customHeight="1">
      <c r="A150" s="11">
        <v>99</v>
      </c>
      <c r="B150" s="20"/>
      <c r="C150" s="20"/>
      <c r="D150" s="21"/>
      <c r="E150" s="21"/>
      <c r="F150" s="22"/>
      <c r="G150" s="22"/>
      <c r="H150" s="20"/>
      <c r="I150" s="23"/>
      <c r="J150" s="23"/>
      <c r="K150" s="23"/>
      <c r="L150" s="226">
        <f t="shared" si="11"/>
        <v>0</v>
      </c>
      <c r="M150" s="291"/>
      <c r="N150" s="291"/>
      <c r="O150" s="291"/>
      <c r="P150" s="291"/>
      <c r="Q150" s="291"/>
      <c r="R150" s="291"/>
      <c r="S150" s="291"/>
      <c r="T150" s="291"/>
      <c r="U150" s="291"/>
      <c r="V150" s="291"/>
      <c r="W150" s="291"/>
      <c r="X150" s="291"/>
      <c r="Y150" s="291"/>
      <c r="Z150" s="291"/>
      <c r="AA150" s="291"/>
      <c r="AB150" s="291"/>
      <c r="AD150" s="60"/>
      <c r="AE150" s="60"/>
      <c r="AF150" s="60"/>
      <c r="AG150" s="60"/>
      <c r="AH150" s="60"/>
      <c r="AI150" s="60"/>
      <c r="AJ150" s="60"/>
      <c r="AK150" s="60"/>
      <c r="AL150" s="60"/>
      <c r="AM150" s="60"/>
      <c r="AN150" s="60"/>
      <c r="AO150" s="60"/>
      <c r="AP150" s="60"/>
    </row>
    <row r="151" spans="1:42" s="9" customFormat="1" ht="22.5" customHeight="1">
      <c r="A151" s="11">
        <v>100</v>
      </c>
      <c r="B151" s="20"/>
      <c r="C151" s="20"/>
      <c r="D151" s="21"/>
      <c r="E151" s="21"/>
      <c r="F151" s="22"/>
      <c r="G151" s="22"/>
      <c r="H151" s="20"/>
      <c r="I151" s="23"/>
      <c r="J151" s="23"/>
      <c r="K151" s="23"/>
      <c r="L151" s="226">
        <f t="shared" si="11"/>
        <v>0</v>
      </c>
      <c r="M151" s="291"/>
      <c r="N151" s="291"/>
      <c r="O151" s="291"/>
      <c r="P151" s="291"/>
      <c r="Q151" s="291"/>
      <c r="R151" s="291"/>
      <c r="S151" s="291"/>
      <c r="T151" s="291"/>
      <c r="U151" s="291"/>
      <c r="V151" s="291"/>
      <c r="W151" s="291"/>
      <c r="X151" s="291"/>
      <c r="Y151" s="291"/>
      <c r="Z151" s="291"/>
      <c r="AA151" s="291"/>
      <c r="AB151" s="291"/>
      <c r="AD151" s="60"/>
      <c r="AE151" s="60"/>
      <c r="AF151" s="60"/>
      <c r="AG151" s="60"/>
      <c r="AH151" s="60"/>
      <c r="AI151" s="60"/>
      <c r="AJ151" s="60"/>
      <c r="AK151" s="60"/>
      <c r="AL151" s="60"/>
      <c r="AM151" s="60"/>
      <c r="AN151" s="60"/>
      <c r="AO151" s="60"/>
      <c r="AP151" s="60"/>
    </row>
    <row r="152" spans="1:42">
      <c r="D152" s="10"/>
      <c r="E152" s="10"/>
      <c r="F152" s="10"/>
      <c r="J152" s="15"/>
      <c r="K152" s="15"/>
      <c r="L152" s="174"/>
      <c r="M152" s="15"/>
      <c r="N152" s="15"/>
      <c r="O152" s="15"/>
      <c r="P152" s="15"/>
      <c r="Q152" s="15"/>
      <c r="R152" s="15"/>
      <c r="S152" s="15"/>
      <c r="T152" s="15"/>
      <c r="U152" s="15"/>
      <c r="V152" s="15"/>
      <c r="W152" s="15"/>
      <c r="X152" s="15"/>
      <c r="Y152" s="15"/>
      <c r="Z152" s="15"/>
      <c r="AA152" s="15"/>
      <c r="AB152" s="15"/>
    </row>
    <row r="153" spans="1:42">
      <c r="D153" s="10"/>
      <c r="E153" s="10"/>
      <c r="F153" s="10"/>
      <c r="J153" s="15"/>
      <c r="K153" s="15"/>
      <c r="L153" s="174"/>
      <c r="M153" s="15"/>
      <c r="N153" s="15"/>
      <c r="O153" s="15"/>
      <c r="P153" s="15"/>
      <c r="Q153" s="15"/>
      <c r="R153" s="15"/>
      <c r="S153" s="15"/>
      <c r="T153" s="15"/>
      <c r="U153" s="15"/>
      <c r="V153" s="15"/>
      <c r="W153" s="15"/>
      <c r="X153" s="15"/>
      <c r="Y153" s="15"/>
      <c r="Z153" s="15"/>
      <c r="AA153" s="15"/>
      <c r="AB153" s="15"/>
    </row>
    <row r="154" spans="1:42">
      <c r="D154" s="10"/>
      <c r="E154" s="10"/>
      <c r="F154" s="10"/>
      <c r="J154" s="15"/>
      <c r="K154" s="15"/>
      <c r="L154" s="174"/>
      <c r="M154" s="15"/>
      <c r="N154" s="15"/>
      <c r="O154" s="15"/>
      <c r="P154" s="15"/>
      <c r="Q154" s="15"/>
      <c r="R154" s="15"/>
      <c r="S154" s="15"/>
      <c r="T154" s="15"/>
      <c r="U154" s="15"/>
      <c r="V154" s="15"/>
      <c r="W154" s="15"/>
      <c r="X154" s="15"/>
      <c r="Y154" s="15"/>
      <c r="Z154" s="15"/>
      <c r="AA154" s="15"/>
      <c r="AB154" s="15"/>
    </row>
    <row r="155" spans="1:42">
      <c r="D155" s="10"/>
      <c r="E155" s="10"/>
      <c r="F155" s="10"/>
      <c r="J155" s="15"/>
      <c r="K155" s="15"/>
      <c r="L155" s="174"/>
      <c r="M155" s="15"/>
      <c r="N155" s="15"/>
      <c r="O155" s="15"/>
      <c r="P155" s="15"/>
      <c r="Q155" s="15"/>
      <c r="R155" s="15"/>
      <c r="S155" s="15"/>
      <c r="T155" s="15"/>
      <c r="U155" s="15"/>
      <c r="V155" s="15"/>
      <c r="W155" s="15"/>
      <c r="X155" s="15"/>
      <c r="Y155" s="15"/>
      <c r="Z155" s="15"/>
      <c r="AA155" s="15"/>
      <c r="AB155" s="15"/>
    </row>
    <row r="156" spans="1:42">
      <c r="D156" s="10"/>
      <c r="E156" s="10"/>
      <c r="F156" s="10"/>
      <c r="J156" s="15"/>
      <c r="K156" s="15"/>
      <c r="L156" s="174"/>
      <c r="M156" s="15"/>
      <c r="N156" s="15"/>
      <c r="O156" s="15"/>
      <c r="P156" s="15"/>
      <c r="Q156" s="15"/>
      <c r="R156" s="15"/>
      <c r="S156" s="15"/>
      <c r="T156" s="15"/>
      <c r="U156" s="15"/>
      <c r="V156" s="15"/>
      <c r="W156" s="15"/>
      <c r="X156" s="15"/>
      <c r="Y156" s="15"/>
      <c r="Z156" s="15"/>
      <c r="AA156" s="15"/>
      <c r="AB156" s="15"/>
    </row>
  </sheetData>
  <mergeCells count="1230">
    <mergeCell ref="N3:T3"/>
    <mergeCell ref="N4:T4"/>
    <mergeCell ref="AB140:AB141"/>
    <mergeCell ref="W140:W141"/>
    <mergeCell ref="X140:X141"/>
    <mergeCell ref="Y140:Y141"/>
    <mergeCell ref="Z140:Z141"/>
    <mergeCell ref="AA140:AA141"/>
    <mergeCell ref="R140:R141"/>
    <mergeCell ref="S140:S141"/>
    <mergeCell ref="T140:T141"/>
    <mergeCell ref="U140:U141"/>
    <mergeCell ref="V140:V141"/>
    <mergeCell ref="W139:X139"/>
    <mergeCell ref="Y139:Z139"/>
    <mergeCell ref="AA139:AB139"/>
    <mergeCell ref="A140:A141"/>
    <mergeCell ref="B140:B141"/>
    <mergeCell ref="C140:C141"/>
    <mergeCell ref="D140:D141"/>
    <mergeCell ref="E140:E141"/>
    <mergeCell ref="G140:G141"/>
    <mergeCell ref="H140:H141"/>
    <mergeCell ref="L140:L141"/>
    <mergeCell ref="M140:M141"/>
    <mergeCell ref="N140:N141"/>
    <mergeCell ref="O140:O141"/>
    <mergeCell ref="P140:P141"/>
    <mergeCell ref="Q140:Q141"/>
    <mergeCell ref="Y96:Y97"/>
    <mergeCell ref="Z96:Z97"/>
    <mergeCell ref="AA96:AA97"/>
    <mergeCell ref="Q138:R138"/>
    <mergeCell ref="S138:T138"/>
    <mergeCell ref="U138:V138"/>
    <mergeCell ref="W138:X138"/>
    <mergeCell ref="Y138:Z138"/>
    <mergeCell ref="AA138:AB138"/>
    <mergeCell ref="T96:T97"/>
    <mergeCell ref="U96:U97"/>
    <mergeCell ref="V96:V97"/>
    <mergeCell ref="W96:W97"/>
    <mergeCell ref="X96:X97"/>
    <mergeCell ref="O96:O97"/>
    <mergeCell ref="P96:P97"/>
    <mergeCell ref="Q96:Q97"/>
    <mergeCell ref="R96:R97"/>
    <mergeCell ref="S96:S97"/>
    <mergeCell ref="M137:N137"/>
    <mergeCell ref="O137:P137"/>
    <mergeCell ref="Q137:R137"/>
    <mergeCell ref="S137:T137"/>
    <mergeCell ref="U137:V137"/>
    <mergeCell ref="W135:X135"/>
    <mergeCell ref="Y135:Z135"/>
    <mergeCell ref="AA135:AB135"/>
    <mergeCell ref="M136:N136"/>
    <mergeCell ref="O136:P136"/>
    <mergeCell ref="Q136:R136"/>
    <mergeCell ref="S136:T136"/>
    <mergeCell ref="U136:V136"/>
    <mergeCell ref="W136:X136"/>
    <mergeCell ref="Y136:Z136"/>
    <mergeCell ref="AA136:AB136"/>
    <mergeCell ref="G96:G97"/>
    <mergeCell ref="H96:H97"/>
    <mergeCell ref="L96:L97"/>
    <mergeCell ref="M96:M97"/>
    <mergeCell ref="N96:N97"/>
    <mergeCell ref="A96:A97"/>
    <mergeCell ref="B96:B97"/>
    <mergeCell ref="C96:C97"/>
    <mergeCell ref="D96:D97"/>
    <mergeCell ref="E96:E97"/>
    <mergeCell ref="Y73:Y74"/>
    <mergeCell ref="Z73:Z74"/>
    <mergeCell ref="AA73:AA74"/>
    <mergeCell ref="AB73:AB74"/>
    <mergeCell ref="M95:N95"/>
    <mergeCell ref="O95:P95"/>
    <mergeCell ref="Q95:R95"/>
    <mergeCell ref="S95:T95"/>
    <mergeCell ref="U95:V95"/>
    <mergeCell ref="W95:X95"/>
    <mergeCell ref="Y95:Z95"/>
    <mergeCell ref="AA95:AB95"/>
    <mergeCell ref="T73:T74"/>
    <mergeCell ref="U73:U74"/>
    <mergeCell ref="V73:V74"/>
    <mergeCell ref="W73:W74"/>
    <mergeCell ref="X73:X74"/>
    <mergeCell ref="O73:O74"/>
    <mergeCell ref="P73:P74"/>
    <mergeCell ref="Q73:Q74"/>
    <mergeCell ref="R73:R74"/>
    <mergeCell ref="S73:S74"/>
    <mergeCell ref="N73:N74"/>
    <mergeCell ref="A73:A74"/>
    <mergeCell ref="B73:B74"/>
    <mergeCell ref="C73:C74"/>
    <mergeCell ref="D73:D74"/>
    <mergeCell ref="E73:E74"/>
    <mergeCell ref="Y51:Y52"/>
    <mergeCell ref="Z51:Z52"/>
    <mergeCell ref="AA51:AA52"/>
    <mergeCell ref="AB51:AB52"/>
    <mergeCell ref="M72:N72"/>
    <mergeCell ref="O72:P72"/>
    <mergeCell ref="Q72:R72"/>
    <mergeCell ref="S72:T72"/>
    <mergeCell ref="U72:V72"/>
    <mergeCell ref="W72:X72"/>
    <mergeCell ref="Y72:Z72"/>
    <mergeCell ref="AA72:AB72"/>
    <mergeCell ref="T51:T52"/>
    <mergeCell ref="U51:U52"/>
    <mergeCell ref="V51:V52"/>
    <mergeCell ref="W51:W52"/>
    <mergeCell ref="X51:X52"/>
    <mergeCell ref="G51:G52"/>
    <mergeCell ref="H51:H52"/>
    <mergeCell ref="L51:L52"/>
    <mergeCell ref="M51:M52"/>
    <mergeCell ref="N51:N52"/>
    <mergeCell ref="W68:X68"/>
    <mergeCell ref="Y68:Z68"/>
    <mergeCell ref="AA68:AB68"/>
    <mergeCell ref="M69:N69"/>
    <mergeCell ref="W118:W119"/>
    <mergeCell ref="X118:X119"/>
    <mergeCell ref="Y118:Y119"/>
    <mergeCell ref="Z118:Z119"/>
    <mergeCell ref="AB29:AB30"/>
    <mergeCell ref="W29:W30"/>
    <mergeCell ref="X29:X30"/>
    <mergeCell ref="A51:A52"/>
    <mergeCell ref="B51:B52"/>
    <mergeCell ref="C51:C52"/>
    <mergeCell ref="D51:D52"/>
    <mergeCell ref="E51:E52"/>
    <mergeCell ref="W42:X42"/>
    <mergeCell ref="Y42:Z42"/>
    <mergeCell ref="AA42:AB42"/>
    <mergeCell ref="M50:N50"/>
    <mergeCell ref="O50:P50"/>
    <mergeCell ref="Q50:R50"/>
    <mergeCell ref="S50:T50"/>
    <mergeCell ref="U50:V50"/>
    <mergeCell ref="W50:X50"/>
    <mergeCell ref="Y50:Z50"/>
    <mergeCell ref="AA50:AB50"/>
    <mergeCell ref="M42:N42"/>
    <mergeCell ref="O42:P42"/>
    <mergeCell ref="Q42:R42"/>
    <mergeCell ref="S42:T42"/>
    <mergeCell ref="W49:X49"/>
    <mergeCell ref="Y49:Z49"/>
    <mergeCell ref="AA49:AB49"/>
    <mergeCell ref="W47:X47"/>
    <mergeCell ref="Y47:Z47"/>
    <mergeCell ref="M6:N6"/>
    <mergeCell ref="M29:M30"/>
    <mergeCell ref="N29:N30"/>
    <mergeCell ref="O29:O30"/>
    <mergeCell ref="W151:X151"/>
    <mergeCell ref="Y151:Z151"/>
    <mergeCell ref="AA151:AB151"/>
    <mergeCell ref="M151:N151"/>
    <mergeCell ref="O151:P151"/>
    <mergeCell ref="Q151:R151"/>
    <mergeCell ref="S151:T151"/>
    <mergeCell ref="U151:V151"/>
    <mergeCell ref="W149:X149"/>
    <mergeCell ref="Y149:Z149"/>
    <mergeCell ref="AA149:AB149"/>
    <mergeCell ref="M150:N150"/>
    <mergeCell ref="O150:P150"/>
    <mergeCell ref="Q150:R150"/>
    <mergeCell ref="S150:T150"/>
    <mergeCell ref="U150:V150"/>
    <mergeCell ref="W150:X150"/>
    <mergeCell ref="Y150:Z150"/>
    <mergeCell ref="AA150:AB150"/>
    <mergeCell ref="M149:N149"/>
    <mergeCell ref="O149:P149"/>
    <mergeCell ref="Q149:R149"/>
    <mergeCell ref="S149:T149"/>
    <mergeCell ref="U149:V149"/>
    <mergeCell ref="W147:X147"/>
    <mergeCell ref="AB96:AB97"/>
    <mergeCell ref="M138:N138"/>
    <mergeCell ref="O138:P138"/>
    <mergeCell ref="Y147:Z147"/>
    <mergeCell ref="AA147:AB147"/>
    <mergeCell ref="M148:N148"/>
    <mergeCell ref="O148:P148"/>
    <mergeCell ref="Q148:R148"/>
    <mergeCell ref="S148:T148"/>
    <mergeCell ref="U148:V148"/>
    <mergeCell ref="W148:X148"/>
    <mergeCell ref="Y148:Z148"/>
    <mergeCell ref="AA148:AB148"/>
    <mergeCell ref="M147:N147"/>
    <mergeCell ref="O147:P147"/>
    <mergeCell ref="Q147:R147"/>
    <mergeCell ref="S147:T147"/>
    <mergeCell ref="U147:V147"/>
    <mergeCell ref="W145:X145"/>
    <mergeCell ref="Y145:Z145"/>
    <mergeCell ref="AA145:AB145"/>
    <mergeCell ref="M146:N146"/>
    <mergeCell ref="O146:P146"/>
    <mergeCell ref="Q146:R146"/>
    <mergeCell ref="S146:T146"/>
    <mergeCell ref="U146:V146"/>
    <mergeCell ref="W146:X146"/>
    <mergeCell ref="Y146:Z146"/>
    <mergeCell ref="AA146:AB146"/>
    <mergeCell ref="M145:N145"/>
    <mergeCell ref="O145:P145"/>
    <mergeCell ref="Q145:R145"/>
    <mergeCell ref="S145:T145"/>
    <mergeCell ref="U145:V145"/>
    <mergeCell ref="W143:X143"/>
    <mergeCell ref="Y143:Z143"/>
    <mergeCell ref="AA143:AB143"/>
    <mergeCell ref="M144:N144"/>
    <mergeCell ref="O144:P144"/>
    <mergeCell ref="Q144:R144"/>
    <mergeCell ref="S144:T144"/>
    <mergeCell ref="U144:V144"/>
    <mergeCell ref="W144:X144"/>
    <mergeCell ref="Y144:Z144"/>
    <mergeCell ref="AA144:AB144"/>
    <mergeCell ref="M143:N143"/>
    <mergeCell ref="O143:P143"/>
    <mergeCell ref="Q143:R143"/>
    <mergeCell ref="S143:T143"/>
    <mergeCell ref="U143:V143"/>
    <mergeCell ref="W137:X137"/>
    <mergeCell ref="Y137:Z137"/>
    <mergeCell ref="AA137:AB137"/>
    <mergeCell ref="M142:N142"/>
    <mergeCell ref="O142:P142"/>
    <mergeCell ref="Q142:R142"/>
    <mergeCell ref="S142:T142"/>
    <mergeCell ref="U142:V142"/>
    <mergeCell ref="W142:X142"/>
    <mergeCell ref="Y142:Z142"/>
    <mergeCell ref="AA142:AB142"/>
    <mergeCell ref="M139:N139"/>
    <mergeCell ref="O139:P139"/>
    <mergeCell ref="Q139:R139"/>
    <mergeCell ref="S139:T139"/>
    <mergeCell ref="U139:V139"/>
    <mergeCell ref="M135:N135"/>
    <mergeCell ref="O135:P135"/>
    <mergeCell ref="Q135:R135"/>
    <mergeCell ref="S135:T135"/>
    <mergeCell ref="U135:V135"/>
    <mergeCell ref="W133:X133"/>
    <mergeCell ref="Y133:Z133"/>
    <mergeCell ref="AA133:AB133"/>
    <mergeCell ref="M134:N134"/>
    <mergeCell ref="O134:P134"/>
    <mergeCell ref="Q134:R134"/>
    <mergeCell ref="S134:T134"/>
    <mergeCell ref="U134:V134"/>
    <mergeCell ref="W134:X134"/>
    <mergeCell ref="Y134:Z134"/>
    <mergeCell ref="AA134:AB134"/>
    <mergeCell ref="M133:N133"/>
    <mergeCell ref="O133:P133"/>
    <mergeCell ref="Q133:R133"/>
    <mergeCell ref="S133:T133"/>
    <mergeCell ref="U133:V133"/>
    <mergeCell ref="W131:X131"/>
    <mergeCell ref="Y131:Z131"/>
    <mergeCell ref="AA131:AB131"/>
    <mergeCell ref="M132:N132"/>
    <mergeCell ref="O132:P132"/>
    <mergeCell ref="Q132:R132"/>
    <mergeCell ref="S132:T132"/>
    <mergeCell ref="U132:V132"/>
    <mergeCell ref="W132:X132"/>
    <mergeCell ref="Y132:Z132"/>
    <mergeCell ref="AA132:AB132"/>
    <mergeCell ref="M131:N131"/>
    <mergeCell ref="O131:P131"/>
    <mergeCell ref="Q131:R131"/>
    <mergeCell ref="S131:T131"/>
    <mergeCell ref="U131:V131"/>
    <mergeCell ref="W129:X129"/>
    <mergeCell ref="Y129:Z129"/>
    <mergeCell ref="AA129:AB129"/>
    <mergeCell ref="M130:N130"/>
    <mergeCell ref="O130:P130"/>
    <mergeCell ref="Q130:R130"/>
    <mergeCell ref="S130:T130"/>
    <mergeCell ref="U130:V130"/>
    <mergeCell ref="W130:X130"/>
    <mergeCell ref="Y130:Z130"/>
    <mergeCell ref="AA130:AB130"/>
    <mergeCell ref="M129:N129"/>
    <mergeCell ref="O129:P129"/>
    <mergeCell ref="Q129:R129"/>
    <mergeCell ref="S129:T129"/>
    <mergeCell ref="U129:V129"/>
    <mergeCell ref="W127:X127"/>
    <mergeCell ref="Y127:Z127"/>
    <mergeCell ref="AA127:AB127"/>
    <mergeCell ref="M128:N128"/>
    <mergeCell ref="O128:P128"/>
    <mergeCell ref="Q128:R128"/>
    <mergeCell ref="S128:T128"/>
    <mergeCell ref="U128:V128"/>
    <mergeCell ref="W128:X128"/>
    <mergeCell ref="Y128:Z128"/>
    <mergeCell ref="AA128:AB128"/>
    <mergeCell ref="M127:N127"/>
    <mergeCell ref="O127:P127"/>
    <mergeCell ref="Q127:R127"/>
    <mergeCell ref="S127:T127"/>
    <mergeCell ref="U127:V127"/>
    <mergeCell ref="W125:X125"/>
    <mergeCell ref="Y125:Z125"/>
    <mergeCell ref="AA125:AB125"/>
    <mergeCell ref="M126:N126"/>
    <mergeCell ref="O126:P126"/>
    <mergeCell ref="Q126:R126"/>
    <mergeCell ref="S126:T126"/>
    <mergeCell ref="U126:V126"/>
    <mergeCell ref="W126:X126"/>
    <mergeCell ref="Y126:Z126"/>
    <mergeCell ref="AA126:AB126"/>
    <mergeCell ref="M125:N125"/>
    <mergeCell ref="O125:P125"/>
    <mergeCell ref="Q125:R125"/>
    <mergeCell ref="S125:T125"/>
    <mergeCell ref="U125:V125"/>
    <mergeCell ref="W123:X123"/>
    <mergeCell ref="Y123:Z123"/>
    <mergeCell ref="AA123:AB123"/>
    <mergeCell ref="M124:N124"/>
    <mergeCell ref="O124:P124"/>
    <mergeCell ref="Q124:R124"/>
    <mergeCell ref="S124:T124"/>
    <mergeCell ref="U124:V124"/>
    <mergeCell ref="W124:X124"/>
    <mergeCell ref="Y124:Z124"/>
    <mergeCell ref="AA124:AB124"/>
    <mergeCell ref="M123:N123"/>
    <mergeCell ref="O123:P123"/>
    <mergeCell ref="Q123:R123"/>
    <mergeCell ref="S123:T123"/>
    <mergeCell ref="U123:V123"/>
    <mergeCell ref="W121:X121"/>
    <mergeCell ref="Y121:Z121"/>
    <mergeCell ref="AA121:AB121"/>
    <mergeCell ref="M122:N122"/>
    <mergeCell ref="O122:P122"/>
    <mergeCell ref="Q122:R122"/>
    <mergeCell ref="S122:T122"/>
    <mergeCell ref="U122:V122"/>
    <mergeCell ref="W122:X122"/>
    <mergeCell ref="Y122:Z122"/>
    <mergeCell ref="AA122:AB122"/>
    <mergeCell ref="M121:N121"/>
    <mergeCell ref="O121:P121"/>
    <mergeCell ref="Q121:R121"/>
    <mergeCell ref="S121:T121"/>
    <mergeCell ref="U121:V121"/>
    <mergeCell ref="W116:X116"/>
    <mergeCell ref="Y116:Z116"/>
    <mergeCell ref="AA116:AB116"/>
    <mergeCell ref="M120:N120"/>
    <mergeCell ref="O120:P120"/>
    <mergeCell ref="Q120:R120"/>
    <mergeCell ref="S120:T120"/>
    <mergeCell ref="U120:V120"/>
    <mergeCell ref="W120:X120"/>
    <mergeCell ref="Y120:Z120"/>
    <mergeCell ref="AA120:AB120"/>
    <mergeCell ref="AA118:AA119"/>
    <mergeCell ref="AB118:AB119"/>
    <mergeCell ref="M116:N116"/>
    <mergeCell ref="O116:P116"/>
    <mergeCell ref="Q116:R116"/>
    <mergeCell ref="S116:T116"/>
    <mergeCell ref="U116:V116"/>
    <mergeCell ref="W117:X117"/>
    <mergeCell ref="Y117:Z117"/>
    <mergeCell ref="AA117:AB117"/>
    <mergeCell ref="M117:N117"/>
    <mergeCell ref="O117:P117"/>
    <mergeCell ref="Q117:R117"/>
    <mergeCell ref="S117:T117"/>
    <mergeCell ref="U117:V117"/>
    <mergeCell ref="M118:M119"/>
    <mergeCell ref="N118:N119"/>
    <mergeCell ref="O118:O119"/>
    <mergeCell ref="P118:P119"/>
    <mergeCell ref="Q118:Q119"/>
    <mergeCell ref="R118:R119"/>
    <mergeCell ref="W114:X114"/>
    <mergeCell ref="Y114:Z114"/>
    <mergeCell ref="AA114:AB114"/>
    <mergeCell ref="M115:N115"/>
    <mergeCell ref="O115:P115"/>
    <mergeCell ref="Q115:R115"/>
    <mergeCell ref="S115:T115"/>
    <mergeCell ref="U115:V115"/>
    <mergeCell ref="W115:X115"/>
    <mergeCell ref="Y115:Z115"/>
    <mergeCell ref="AA115:AB115"/>
    <mergeCell ref="M114:N114"/>
    <mergeCell ref="O114:P114"/>
    <mergeCell ref="Q114:R114"/>
    <mergeCell ref="S114:T114"/>
    <mergeCell ref="U114:V114"/>
    <mergeCell ref="W112:X112"/>
    <mergeCell ref="Y112:Z112"/>
    <mergeCell ref="AA112:AB112"/>
    <mergeCell ref="M113:N113"/>
    <mergeCell ref="O113:P113"/>
    <mergeCell ref="Q113:R113"/>
    <mergeCell ref="S113:T113"/>
    <mergeCell ref="U113:V113"/>
    <mergeCell ref="W113:X113"/>
    <mergeCell ref="Y113:Z113"/>
    <mergeCell ref="AA113:AB113"/>
    <mergeCell ref="M112:N112"/>
    <mergeCell ref="O112:P112"/>
    <mergeCell ref="Q112:R112"/>
    <mergeCell ref="S112:T112"/>
    <mergeCell ref="U112:V112"/>
    <mergeCell ref="W110:X110"/>
    <mergeCell ref="Y110:Z110"/>
    <mergeCell ref="AA110:AB110"/>
    <mergeCell ref="M111:N111"/>
    <mergeCell ref="O111:P111"/>
    <mergeCell ref="Q111:R111"/>
    <mergeCell ref="S111:T111"/>
    <mergeCell ref="U111:V111"/>
    <mergeCell ref="W111:X111"/>
    <mergeCell ref="Y111:Z111"/>
    <mergeCell ref="AA111:AB111"/>
    <mergeCell ref="M110:N110"/>
    <mergeCell ref="O110:P110"/>
    <mergeCell ref="Q110:R110"/>
    <mergeCell ref="S110:T110"/>
    <mergeCell ref="U110:V110"/>
    <mergeCell ref="W108:X108"/>
    <mergeCell ref="Y108:Z108"/>
    <mergeCell ref="AA108:AB108"/>
    <mergeCell ref="M109:N109"/>
    <mergeCell ref="O109:P109"/>
    <mergeCell ref="Q109:R109"/>
    <mergeCell ref="S109:T109"/>
    <mergeCell ref="U109:V109"/>
    <mergeCell ref="W109:X109"/>
    <mergeCell ref="Y109:Z109"/>
    <mergeCell ref="AA109:AB109"/>
    <mergeCell ref="M108:N108"/>
    <mergeCell ref="O108:P108"/>
    <mergeCell ref="Q108:R108"/>
    <mergeCell ref="S108:T108"/>
    <mergeCell ref="U108:V108"/>
    <mergeCell ref="W106:X106"/>
    <mergeCell ref="Y106:Z106"/>
    <mergeCell ref="AA106:AB106"/>
    <mergeCell ref="M107:N107"/>
    <mergeCell ref="O107:P107"/>
    <mergeCell ref="Q107:R107"/>
    <mergeCell ref="S107:T107"/>
    <mergeCell ref="U107:V107"/>
    <mergeCell ref="W107:X107"/>
    <mergeCell ref="Y107:Z107"/>
    <mergeCell ref="AA107:AB107"/>
    <mergeCell ref="M106:N106"/>
    <mergeCell ref="O106:P106"/>
    <mergeCell ref="Q106:R106"/>
    <mergeCell ref="S106:T106"/>
    <mergeCell ref="U106:V106"/>
    <mergeCell ref="W104:X104"/>
    <mergeCell ref="Y104:Z104"/>
    <mergeCell ref="AA104:AB104"/>
    <mergeCell ref="M105:N105"/>
    <mergeCell ref="O105:P105"/>
    <mergeCell ref="Q105:R105"/>
    <mergeCell ref="S105:T105"/>
    <mergeCell ref="U105:V105"/>
    <mergeCell ref="W105:X105"/>
    <mergeCell ref="Y105:Z105"/>
    <mergeCell ref="AA105:AB105"/>
    <mergeCell ref="M104:N104"/>
    <mergeCell ref="O104:P104"/>
    <mergeCell ref="Q104:R104"/>
    <mergeCell ref="S104:T104"/>
    <mergeCell ref="U104:V104"/>
    <mergeCell ref="W102:X102"/>
    <mergeCell ref="Y102:Z102"/>
    <mergeCell ref="AA102:AB102"/>
    <mergeCell ref="M103:N103"/>
    <mergeCell ref="O103:P103"/>
    <mergeCell ref="Q103:R103"/>
    <mergeCell ref="S103:T103"/>
    <mergeCell ref="U103:V103"/>
    <mergeCell ref="W103:X103"/>
    <mergeCell ref="Y103:Z103"/>
    <mergeCell ref="AA103:AB103"/>
    <mergeCell ref="M102:N102"/>
    <mergeCell ref="O102:P102"/>
    <mergeCell ref="Q102:R102"/>
    <mergeCell ref="S102:T102"/>
    <mergeCell ref="U102:V102"/>
    <mergeCell ref="W100:X100"/>
    <mergeCell ref="Y100:Z100"/>
    <mergeCell ref="AA100:AB100"/>
    <mergeCell ref="M101:N101"/>
    <mergeCell ref="O101:P101"/>
    <mergeCell ref="Q101:R101"/>
    <mergeCell ref="S101:T101"/>
    <mergeCell ref="U101:V101"/>
    <mergeCell ref="W101:X101"/>
    <mergeCell ref="Y101:Z101"/>
    <mergeCell ref="AA101:AB101"/>
    <mergeCell ref="M100:N100"/>
    <mergeCell ref="O100:P100"/>
    <mergeCell ref="Q100:R100"/>
    <mergeCell ref="S100:T100"/>
    <mergeCell ref="U100:V100"/>
    <mergeCell ref="W98:X98"/>
    <mergeCell ref="Y98:Z98"/>
    <mergeCell ref="AA98:AB98"/>
    <mergeCell ref="M99:N99"/>
    <mergeCell ref="O99:P99"/>
    <mergeCell ref="Q99:R99"/>
    <mergeCell ref="S99:T99"/>
    <mergeCell ref="U99:V99"/>
    <mergeCell ref="W99:X99"/>
    <mergeCell ref="Y99:Z99"/>
    <mergeCell ref="AA99:AB99"/>
    <mergeCell ref="M98:N98"/>
    <mergeCell ref="O98:P98"/>
    <mergeCell ref="Q98:R98"/>
    <mergeCell ref="S98:T98"/>
    <mergeCell ref="U98:V98"/>
    <mergeCell ref="W92:X92"/>
    <mergeCell ref="Y92:Z92"/>
    <mergeCell ref="AA92:AB92"/>
    <mergeCell ref="M94:N94"/>
    <mergeCell ref="O94:P94"/>
    <mergeCell ref="Q94:R94"/>
    <mergeCell ref="S94:T94"/>
    <mergeCell ref="U94:V94"/>
    <mergeCell ref="W94:X94"/>
    <mergeCell ref="Y94:Z94"/>
    <mergeCell ref="AA94:AB94"/>
    <mergeCell ref="M92:N92"/>
    <mergeCell ref="O92:P92"/>
    <mergeCell ref="Q92:R92"/>
    <mergeCell ref="S92:T92"/>
    <mergeCell ref="U92:V92"/>
    <mergeCell ref="W90:X90"/>
    <mergeCell ref="Y90:Z90"/>
    <mergeCell ref="AA90:AB90"/>
    <mergeCell ref="M91:N91"/>
    <mergeCell ref="O91:P91"/>
    <mergeCell ref="Q91:R91"/>
    <mergeCell ref="S91:T91"/>
    <mergeCell ref="U91:V91"/>
    <mergeCell ref="W91:X91"/>
    <mergeCell ref="Y91:Z91"/>
    <mergeCell ref="AA91:AB91"/>
    <mergeCell ref="M90:N90"/>
    <mergeCell ref="O90:P90"/>
    <mergeCell ref="Q90:R90"/>
    <mergeCell ref="S90:T90"/>
    <mergeCell ref="U90:V90"/>
    <mergeCell ref="W88:X88"/>
    <mergeCell ref="Y88:Z88"/>
    <mergeCell ref="AA88:AB88"/>
    <mergeCell ref="M89:N89"/>
    <mergeCell ref="O89:P89"/>
    <mergeCell ref="Q89:R89"/>
    <mergeCell ref="S89:T89"/>
    <mergeCell ref="U89:V89"/>
    <mergeCell ref="W89:X89"/>
    <mergeCell ref="Y89:Z89"/>
    <mergeCell ref="AA89:AB89"/>
    <mergeCell ref="M88:N88"/>
    <mergeCell ref="O88:P88"/>
    <mergeCell ref="Q88:R88"/>
    <mergeCell ref="S88:T88"/>
    <mergeCell ref="U88:V88"/>
    <mergeCell ref="W86:X86"/>
    <mergeCell ref="Y86:Z86"/>
    <mergeCell ref="AA86:AB86"/>
    <mergeCell ref="M87:N87"/>
    <mergeCell ref="O87:P87"/>
    <mergeCell ref="Q87:R87"/>
    <mergeCell ref="S87:T87"/>
    <mergeCell ref="U87:V87"/>
    <mergeCell ref="W87:X87"/>
    <mergeCell ref="Y87:Z87"/>
    <mergeCell ref="AA87:AB87"/>
    <mergeCell ref="M86:N86"/>
    <mergeCell ref="O86:P86"/>
    <mergeCell ref="Q86:R86"/>
    <mergeCell ref="S86:T86"/>
    <mergeCell ref="U86:V86"/>
    <mergeCell ref="W84:X84"/>
    <mergeCell ref="Y84:Z84"/>
    <mergeCell ref="AA84:AB84"/>
    <mergeCell ref="M85:N85"/>
    <mergeCell ref="O85:P85"/>
    <mergeCell ref="Q85:R85"/>
    <mergeCell ref="S85:T85"/>
    <mergeCell ref="U85:V85"/>
    <mergeCell ref="W85:X85"/>
    <mergeCell ref="Y85:Z85"/>
    <mergeCell ref="AA85:AB85"/>
    <mergeCell ref="M84:N84"/>
    <mergeCell ref="O84:P84"/>
    <mergeCell ref="Q84:R84"/>
    <mergeCell ref="S84:T84"/>
    <mergeCell ref="U84:V84"/>
    <mergeCell ref="W82:X82"/>
    <mergeCell ref="Y82:Z82"/>
    <mergeCell ref="AA82:AB82"/>
    <mergeCell ref="M83:N83"/>
    <mergeCell ref="O83:P83"/>
    <mergeCell ref="Q83:R83"/>
    <mergeCell ref="S83:T83"/>
    <mergeCell ref="U83:V83"/>
    <mergeCell ref="W83:X83"/>
    <mergeCell ref="Y83:Z83"/>
    <mergeCell ref="AA83:AB83"/>
    <mergeCell ref="M82:N82"/>
    <mergeCell ref="O82:P82"/>
    <mergeCell ref="Q82:R82"/>
    <mergeCell ref="S82:T82"/>
    <mergeCell ref="U82:V82"/>
    <mergeCell ref="M81:N81"/>
    <mergeCell ref="O81:P81"/>
    <mergeCell ref="Q81:R81"/>
    <mergeCell ref="S81:T81"/>
    <mergeCell ref="U81:V81"/>
    <mergeCell ref="W81:X81"/>
    <mergeCell ref="Y81:Z81"/>
    <mergeCell ref="AA81:AB81"/>
    <mergeCell ref="W79:X79"/>
    <mergeCell ref="Y79:Z79"/>
    <mergeCell ref="AA79:AB79"/>
    <mergeCell ref="M80:N80"/>
    <mergeCell ref="O80:P80"/>
    <mergeCell ref="Q80:R80"/>
    <mergeCell ref="S80:T80"/>
    <mergeCell ref="U80:V80"/>
    <mergeCell ref="W80:X80"/>
    <mergeCell ref="Y80:Z80"/>
    <mergeCell ref="AA80:AB80"/>
    <mergeCell ref="M79:N79"/>
    <mergeCell ref="O79:P79"/>
    <mergeCell ref="Q79:R79"/>
    <mergeCell ref="S79:T79"/>
    <mergeCell ref="U79:V79"/>
    <mergeCell ref="W77:X77"/>
    <mergeCell ref="Y77:Z77"/>
    <mergeCell ref="AA77:AB77"/>
    <mergeCell ref="M78:N78"/>
    <mergeCell ref="O78:P78"/>
    <mergeCell ref="Q78:R78"/>
    <mergeCell ref="S78:T78"/>
    <mergeCell ref="U78:V78"/>
    <mergeCell ref="W78:X78"/>
    <mergeCell ref="Y78:Z78"/>
    <mergeCell ref="AA78:AB78"/>
    <mergeCell ref="M77:N77"/>
    <mergeCell ref="O77:P77"/>
    <mergeCell ref="Q77:R77"/>
    <mergeCell ref="S77:T77"/>
    <mergeCell ref="U77:V77"/>
    <mergeCell ref="W75:X75"/>
    <mergeCell ref="Y75:Z75"/>
    <mergeCell ref="AA75:AB75"/>
    <mergeCell ref="M76:N76"/>
    <mergeCell ref="O76:P76"/>
    <mergeCell ref="Q76:R76"/>
    <mergeCell ref="S76:T76"/>
    <mergeCell ref="U76:V76"/>
    <mergeCell ref="W76:X76"/>
    <mergeCell ref="Y76:Z76"/>
    <mergeCell ref="AA76:AB76"/>
    <mergeCell ref="M75:N75"/>
    <mergeCell ref="O75:P75"/>
    <mergeCell ref="Q75:R75"/>
    <mergeCell ref="S75:T75"/>
    <mergeCell ref="U75:V75"/>
    <mergeCell ref="W70:X70"/>
    <mergeCell ref="Y70:Z70"/>
    <mergeCell ref="AA70:AB70"/>
    <mergeCell ref="M71:N71"/>
    <mergeCell ref="O71:P71"/>
    <mergeCell ref="Q71:R71"/>
    <mergeCell ref="S71:T71"/>
    <mergeCell ref="U71:V71"/>
    <mergeCell ref="W71:X71"/>
    <mergeCell ref="Y71:Z71"/>
    <mergeCell ref="AA71:AB71"/>
    <mergeCell ref="M70:N70"/>
    <mergeCell ref="O70:P70"/>
    <mergeCell ref="Q70:R70"/>
    <mergeCell ref="S70:T70"/>
    <mergeCell ref="U70:V70"/>
    <mergeCell ref="Q69:R69"/>
    <mergeCell ref="S69:T69"/>
    <mergeCell ref="U69:V69"/>
    <mergeCell ref="W69:X69"/>
    <mergeCell ref="Y69:Z69"/>
    <mergeCell ref="AA69:AB69"/>
    <mergeCell ref="M68:N68"/>
    <mergeCell ref="O68:P68"/>
    <mergeCell ref="Q68:R68"/>
    <mergeCell ref="S68:T68"/>
    <mergeCell ref="U68:V68"/>
    <mergeCell ref="W66:X66"/>
    <mergeCell ref="Y66:Z66"/>
    <mergeCell ref="AA66:AB66"/>
    <mergeCell ref="M67:N67"/>
    <mergeCell ref="O67:P67"/>
    <mergeCell ref="Q67:R67"/>
    <mergeCell ref="S67:T67"/>
    <mergeCell ref="U67:V67"/>
    <mergeCell ref="W67:X67"/>
    <mergeCell ref="Y67:Z67"/>
    <mergeCell ref="AA67:AB67"/>
    <mergeCell ref="M66:N66"/>
    <mergeCell ref="O66:P66"/>
    <mergeCell ref="Q66:R66"/>
    <mergeCell ref="S66:T66"/>
    <mergeCell ref="U66:V66"/>
    <mergeCell ref="W64:X64"/>
    <mergeCell ref="Y64:Z64"/>
    <mergeCell ref="AA64:AB64"/>
    <mergeCell ref="M65:N65"/>
    <mergeCell ref="O65:P65"/>
    <mergeCell ref="Q65:R65"/>
    <mergeCell ref="S65:T65"/>
    <mergeCell ref="U65:V65"/>
    <mergeCell ref="W65:X65"/>
    <mergeCell ref="Y65:Z65"/>
    <mergeCell ref="AA65:AB65"/>
    <mergeCell ref="M64:N64"/>
    <mergeCell ref="O64:P64"/>
    <mergeCell ref="Q64:R64"/>
    <mergeCell ref="S64:T64"/>
    <mergeCell ref="U64:V64"/>
    <mergeCell ref="W62:X62"/>
    <mergeCell ref="Y62:Z62"/>
    <mergeCell ref="AA62:AB62"/>
    <mergeCell ref="M63:N63"/>
    <mergeCell ref="O63:P63"/>
    <mergeCell ref="Q63:R63"/>
    <mergeCell ref="S63:T63"/>
    <mergeCell ref="U63:V63"/>
    <mergeCell ref="W63:X63"/>
    <mergeCell ref="Y63:Z63"/>
    <mergeCell ref="AA63:AB63"/>
    <mergeCell ref="M62:N62"/>
    <mergeCell ref="O62:P62"/>
    <mergeCell ref="Q62:R62"/>
    <mergeCell ref="S62:T62"/>
    <mergeCell ref="U62:V62"/>
    <mergeCell ref="W60:X60"/>
    <mergeCell ref="Y60:Z60"/>
    <mergeCell ref="AA60:AB60"/>
    <mergeCell ref="M61:N61"/>
    <mergeCell ref="O61:P61"/>
    <mergeCell ref="Q61:R61"/>
    <mergeCell ref="S61:T61"/>
    <mergeCell ref="U61:V61"/>
    <mergeCell ref="W61:X61"/>
    <mergeCell ref="Y61:Z61"/>
    <mergeCell ref="AA61:AB61"/>
    <mergeCell ref="M60:N60"/>
    <mergeCell ref="O60:P60"/>
    <mergeCell ref="Q60:R60"/>
    <mergeCell ref="S60:T60"/>
    <mergeCell ref="U60:V60"/>
    <mergeCell ref="W58:X58"/>
    <mergeCell ref="Y58:Z58"/>
    <mergeCell ref="AA58:AB58"/>
    <mergeCell ref="M59:N59"/>
    <mergeCell ref="O59:P59"/>
    <mergeCell ref="Q59:R59"/>
    <mergeCell ref="S59:T59"/>
    <mergeCell ref="U59:V59"/>
    <mergeCell ref="W59:X59"/>
    <mergeCell ref="Y59:Z59"/>
    <mergeCell ref="AA59:AB59"/>
    <mergeCell ref="M58:N58"/>
    <mergeCell ref="O58:P58"/>
    <mergeCell ref="Q58:R58"/>
    <mergeCell ref="S58:T58"/>
    <mergeCell ref="U58:V58"/>
    <mergeCell ref="Y56:Z56"/>
    <mergeCell ref="AA56:AB56"/>
    <mergeCell ref="M57:N57"/>
    <mergeCell ref="O57:P57"/>
    <mergeCell ref="Q57:R57"/>
    <mergeCell ref="S57:T57"/>
    <mergeCell ref="U57:V57"/>
    <mergeCell ref="W57:X57"/>
    <mergeCell ref="Y57:Z57"/>
    <mergeCell ref="AA57:AB57"/>
    <mergeCell ref="M56:N56"/>
    <mergeCell ref="O56:P56"/>
    <mergeCell ref="Q56:R56"/>
    <mergeCell ref="S56:T56"/>
    <mergeCell ref="U56:V56"/>
    <mergeCell ref="W54:X54"/>
    <mergeCell ref="Y54:Z54"/>
    <mergeCell ref="AA54:AB54"/>
    <mergeCell ref="M55:N55"/>
    <mergeCell ref="O55:P55"/>
    <mergeCell ref="Q55:R55"/>
    <mergeCell ref="S55:T55"/>
    <mergeCell ref="U55:V55"/>
    <mergeCell ref="W55:X55"/>
    <mergeCell ref="Y55:Z55"/>
    <mergeCell ref="AA55:AB55"/>
    <mergeCell ref="M54:N54"/>
    <mergeCell ref="O54:P54"/>
    <mergeCell ref="Q54:R54"/>
    <mergeCell ref="S54:T54"/>
    <mergeCell ref="U54:V54"/>
    <mergeCell ref="Y46:Z46"/>
    <mergeCell ref="AA46:AB46"/>
    <mergeCell ref="M45:N45"/>
    <mergeCell ref="O45:P45"/>
    <mergeCell ref="Q45:R45"/>
    <mergeCell ref="S45:T45"/>
    <mergeCell ref="U45:V45"/>
    <mergeCell ref="M53:N53"/>
    <mergeCell ref="O53:P53"/>
    <mergeCell ref="Q53:R53"/>
    <mergeCell ref="S53:T53"/>
    <mergeCell ref="U53:V53"/>
    <mergeCell ref="W53:X53"/>
    <mergeCell ref="Y53:Z53"/>
    <mergeCell ref="AA53:AB53"/>
    <mergeCell ref="O51:O52"/>
    <mergeCell ref="P51:P52"/>
    <mergeCell ref="Q51:Q52"/>
    <mergeCell ref="R51:R52"/>
    <mergeCell ref="S51:S52"/>
    <mergeCell ref="M49:N49"/>
    <mergeCell ref="O49:P49"/>
    <mergeCell ref="Q49:R49"/>
    <mergeCell ref="S49:T49"/>
    <mergeCell ref="U49:V49"/>
    <mergeCell ref="AA47:AB47"/>
    <mergeCell ref="M48:N48"/>
    <mergeCell ref="O48:P48"/>
    <mergeCell ref="Q48:R48"/>
    <mergeCell ref="S48:T48"/>
    <mergeCell ref="U48:V48"/>
    <mergeCell ref="W48:X48"/>
    <mergeCell ref="Y43:Z43"/>
    <mergeCell ref="AA43:AB43"/>
    <mergeCell ref="M44:N44"/>
    <mergeCell ref="O44:P44"/>
    <mergeCell ref="Q44:R44"/>
    <mergeCell ref="S44:T44"/>
    <mergeCell ref="U44:V44"/>
    <mergeCell ref="W44:X44"/>
    <mergeCell ref="Y44:Z44"/>
    <mergeCell ref="AA44:AB44"/>
    <mergeCell ref="U42:V42"/>
    <mergeCell ref="M43:N43"/>
    <mergeCell ref="O43:P43"/>
    <mergeCell ref="Q43:R43"/>
    <mergeCell ref="S43:T43"/>
    <mergeCell ref="U43:V43"/>
    <mergeCell ref="Y48:Z48"/>
    <mergeCell ref="AA48:AB48"/>
    <mergeCell ref="M47:N47"/>
    <mergeCell ref="O47:P47"/>
    <mergeCell ref="Q47:R47"/>
    <mergeCell ref="S47:T47"/>
    <mergeCell ref="U47:V47"/>
    <mergeCell ref="W45:X45"/>
    <mergeCell ref="Y45:Z45"/>
    <mergeCell ref="AA45:AB45"/>
    <mergeCell ref="M46:N46"/>
    <mergeCell ref="O46:P46"/>
    <mergeCell ref="Q46:R46"/>
    <mergeCell ref="S46:T46"/>
    <mergeCell ref="U46:V46"/>
    <mergeCell ref="W46:X46"/>
    <mergeCell ref="Y41:Z41"/>
    <mergeCell ref="AA41:AB41"/>
    <mergeCell ref="M41:N41"/>
    <mergeCell ref="O41:P41"/>
    <mergeCell ref="Q41:R41"/>
    <mergeCell ref="S41:T41"/>
    <mergeCell ref="U41:V41"/>
    <mergeCell ref="W39:X39"/>
    <mergeCell ref="Y39:Z39"/>
    <mergeCell ref="AA39:AB39"/>
    <mergeCell ref="M40:N40"/>
    <mergeCell ref="O40:P40"/>
    <mergeCell ref="Q40:R40"/>
    <mergeCell ref="S40:T40"/>
    <mergeCell ref="U40:V40"/>
    <mergeCell ref="W40:X40"/>
    <mergeCell ref="Y40:Z40"/>
    <mergeCell ref="AA40:AB40"/>
    <mergeCell ref="M39:N39"/>
    <mergeCell ref="O39:P39"/>
    <mergeCell ref="Q39:R39"/>
    <mergeCell ref="S39:T39"/>
    <mergeCell ref="U39:V39"/>
    <mergeCell ref="Y37:Z37"/>
    <mergeCell ref="AA37:AB37"/>
    <mergeCell ref="M38:N38"/>
    <mergeCell ref="O38:P38"/>
    <mergeCell ref="Q38:R38"/>
    <mergeCell ref="S38:T38"/>
    <mergeCell ref="U38:V38"/>
    <mergeCell ref="W38:X38"/>
    <mergeCell ref="Y38:Z38"/>
    <mergeCell ref="AA38:AB38"/>
    <mergeCell ref="M37:N37"/>
    <mergeCell ref="O37:P37"/>
    <mergeCell ref="Q37:R37"/>
    <mergeCell ref="S37:T37"/>
    <mergeCell ref="U37:V37"/>
    <mergeCell ref="W35:X35"/>
    <mergeCell ref="Y35:Z35"/>
    <mergeCell ref="AA35:AB35"/>
    <mergeCell ref="M36:N36"/>
    <mergeCell ref="O36:P36"/>
    <mergeCell ref="Q36:R36"/>
    <mergeCell ref="S36:T36"/>
    <mergeCell ref="U36:V36"/>
    <mergeCell ref="W36:X36"/>
    <mergeCell ref="Y36:Z36"/>
    <mergeCell ref="AA36:AB36"/>
    <mergeCell ref="M35:N35"/>
    <mergeCell ref="O35:P35"/>
    <mergeCell ref="Q35:R35"/>
    <mergeCell ref="S35:T35"/>
    <mergeCell ref="U35:V35"/>
    <mergeCell ref="Y34:Z34"/>
    <mergeCell ref="AA34:AB34"/>
    <mergeCell ref="M33:N33"/>
    <mergeCell ref="O33:P33"/>
    <mergeCell ref="Q33:R33"/>
    <mergeCell ref="S33:T33"/>
    <mergeCell ref="U33:V33"/>
    <mergeCell ref="W31:X31"/>
    <mergeCell ref="Y31:Z31"/>
    <mergeCell ref="AA31:AB31"/>
    <mergeCell ref="M32:N32"/>
    <mergeCell ref="O32:P32"/>
    <mergeCell ref="Q32:R32"/>
    <mergeCell ref="S32:T32"/>
    <mergeCell ref="U32:V32"/>
    <mergeCell ref="W32:X32"/>
    <mergeCell ref="Y32:Z32"/>
    <mergeCell ref="AA32:AB32"/>
    <mergeCell ref="W25:X25"/>
    <mergeCell ref="Y25:Z25"/>
    <mergeCell ref="AA25:AB25"/>
    <mergeCell ref="M26:N26"/>
    <mergeCell ref="O26:P26"/>
    <mergeCell ref="Q26:R26"/>
    <mergeCell ref="S26:T26"/>
    <mergeCell ref="U26:V26"/>
    <mergeCell ref="W26:X26"/>
    <mergeCell ref="Y26:Z26"/>
    <mergeCell ref="AA26:AB26"/>
    <mergeCell ref="M25:N25"/>
    <mergeCell ref="O25:P25"/>
    <mergeCell ref="Q25:R25"/>
    <mergeCell ref="S25:T25"/>
    <mergeCell ref="U25:V25"/>
    <mergeCell ref="W33:X33"/>
    <mergeCell ref="Y33:Z33"/>
    <mergeCell ref="AA33:AB33"/>
    <mergeCell ref="Y29:Y30"/>
    <mergeCell ref="Z29:Z30"/>
    <mergeCell ref="AA29:AA30"/>
    <mergeCell ref="AA28:AB28"/>
    <mergeCell ref="Y28:Z28"/>
    <mergeCell ref="W28:X28"/>
    <mergeCell ref="U28:V28"/>
    <mergeCell ref="S28:T28"/>
    <mergeCell ref="Q28:R28"/>
    <mergeCell ref="O28:P28"/>
    <mergeCell ref="M28:N28"/>
    <mergeCell ref="W27:X27"/>
    <mergeCell ref="M27:N27"/>
    <mergeCell ref="W23:X23"/>
    <mergeCell ref="Y23:Z23"/>
    <mergeCell ref="AA23:AB23"/>
    <mergeCell ref="M24:N24"/>
    <mergeCell ref="O24:P24"/>
    <mergeCell ref="Q24:R24"/>
    <mergeCell ref="S24:T24"/>
    <mergeCell ref="U24:V24"/>
    <mergeCell ref="W24:X24"/>
    <mergeCell ref="Y24:Z24"/>
    <mergeCell ref="AA24:AB24"/>
    <mergeCell ref="M23:N23"/>
    <mergeCell ref="O23:P23"/>
    <mergeCell ref="Q23:R23"/>
    <mergeCell ref="S23:T23"/>
    <mergeCell ref="U23:V23"/>
    <mergeCell ref="M22:N22"/>
    <mergeCell ref="O22:P22"/>
    <mergeCell ref="Q22:R22"/>
    <mergeCell ref="S22:T22"/>
    <mergeCell ref="U22:V22"/>
    <mergeCell ref="W22:X22"/>
    <mergeCell ref="Y22:Z22"/>
    <mergeCell ref="AA22:AB22"/>
    <mergeCell ref="Y20:Z20"/>
    <mergeCell ref="AA20:AB20"/>
    <mergeCell ref="M21:N21"/>
    <mergeCell ref="O21:P21"/>
    <mergeCell ref="Q21:R21"/>
    <mergeCell ref="S21:T21"/>
    <mergeCell ref="U21:V21"/>
    <mergeCell ref="W21:X21"/>
    <mergeCell ref="Y21:Z21"/>
    <mergeCell ref="AA21:AB21"/>
    <mergeCell ref="M20:N20"/>
    <mergeCell ref="O20:P20"/>
    <mergeCell ref="Q20:R20"/>
    <mergeCell ref="S20:T20"/>
    <mergeCell ref="U20:V20"/>
    <mergeCell ref="W18:X18"/>
    <mergeCell ref="Y18:Z18"/>
    <mergeCell ref="AA18:AB18"/>
    <mergeCell ref="M19:N19"/>
    <mergeCell ref="O19:P19"/>
    <mergeCell ref="Q19:R19"/>
    <mergeCell ref="S19:T19"/>
    <mergeCell ref="U19:V19"/>
    <mergeCell ref="W19:X19"/>
    <mergeCell ref="Y19:Z19"/>
    <mergeCell ref="AA19:AB19"/>
    <mergeCell ref="M18:N18"/>
    <mergeCell ref="O18:P18"/>
    <mergeCell ref="Q18:R18"/>
    <mergeCell ref="S18:T18"/>
    <mergeCell ref="U18:V18"/>
    <mergeCell ref="Y17:Z17"/>
    <mergeCell ref="AA17:AB17"/>
    <mergeCell ref="M16:N16"/>
    <mergeCell ref="O16:P16"/>
    <mergeCell ref="Q16:R16"/>
    <mergeCell ref="S16:T16"/>
    <mergeCell ref="U16:V16"/>
    <mergeCell ref="W14:X14"/>
    <mergeCell ref="Y14:Z14"/>
    <mergeCell ref="AA14:AB14"/>
    <mergeCell ref="M15:N15"/>
    <mergeCell ref="O15:P15"/>
    <mergeCell ref="Q15:R15"/>
    <mergeCell ref="S15:T15"/>
    <mergeCell ref="U15:V15"/>
    <mergeCell ref="W15:X15"/>
    <mergeCell ref="Y15:Z15"/>
    <mergeCell ref="AA15:AB15"/>
    <mergeCell ref="M14:N14"/>
    <mergeCell ref="O14:P14"/>
    <mergeCell ref="Q14:R14"/>
    <mergeCell ref="S14:T14"/>
    <mergeCell ref="U14:V14"/>
    <mergeCell ref="D1:H1"/>
    <mergeCell ref="D3:H3"/>
    <mergeCell ref="G4:H4"/>
    <mergeCell ref="D2:E2"/>
    <mergeCell ref="G2:H2"/>
    <mergeCell ref="D4:E4"/>
    <mergeCell ref="W12:X12"/>
    <mergeCell ref="Y12:Z12"/>
    <mergeCell ref="AA12:AB12"/>
    <mergeCell ref="M13:N13"/>
    <mergeCell ref="O13:P13"/>
    <mergeCell ref="Q13:R13"/>
    <mergeCell ref="S13:T13"/>
    <mergeCell ref="U13:V13"/>
    <mergeCell ref="W13:X13"/>
    <mergeCell ref="Y13:Z13"/>
    <mergeCell ref="AA13:AB13"/>
    <mergeCell ref="M12:N12"/>
    <mergeCell ref="O12:P12"/>
    <mergeCell ref="Q12:R12"/>
    <mergeCell ref="S12:T12"/>
    <mergeCell ref="U12:V12"/>
    <mergeCell ref="W10:X10"/>
    <mergeCell ref="Y10:Z10"/>
    <mergeCell ref="AA10:AB10"/>
    <mergeCell ref="M11:N11"/>
    <mergeCell ref="O11:P11"/>
    <mergeCell ref="Q11:R11"/>
    <mergeCell ref="S11:T11"/>
    <mergeCell ref="U11:V11"/>
    <mergeCell ref="W11:X11"/>
    <mergeCell ref="Y11:Z11"/>
    <mergeCell ref="Y8:Z8"/>
    <mergeCell ref="AA8:AB8"/>
    <mergeCell ref="M9:N9"/>
    <mergeCell ref="O9:P9"/>
    <mergeCell ref="Q9:R9"/>
    <mergeCell ref="S9:T9"/>
    <mergeCell ref="U9:V9"/>
    <mergeCell ref="W9:X9"/>
    <mergeCell ref="Y9:Z9"/>
    <mergeCell ref="AA9:AB9"/>
    <mergeCell ref="M8:N8"/>
    <mergeCell ref="O8:P8"/>
    <mergeCell ref="Q8:R8"/>
    <mergeCell ref="S8:T8"/>
    <mergeCell ref="U8:V8"/>
    <mergeCell ref="AA11:AB11"/>
    <mergeCell ref="M10:N10"/>
    <mergeCell ref="O10:P10"/>
    <mergeCell ref="O27:P27"/>
    <mergeCell ref="Q27:R27"/>
    <mergeCell ref="S27:T27"/>
    <mergeCell ref="U27:V27"/>
    <mergeCell ref="M34:N34"/>
    <mergeCell ref="O34:P34"/>
    <mergeCell ref="Q34:R34"/>
    <mergeCell ref="S34:T34"/>
    <mergeCell ref="U34:V34"/>
    <mergeCell ref="W34:X34"/>
    <mergeCell ref="W37:X37"/>
    <mergeCell ref="W41:X41"/>
    <mergeCell ref="W43:X43"/>
    <mergeCell ref="W56:X56"/>
    <mergeCell ref="J7:K7"/>
    <mergeCell ref="J8:K8"/>
    <mergeCell ref="J9:K9"/>
    <mergeCell ref="J10:K10"/>
    <mergeCell ref="J11:K11"/>
    <mergeCell ref="J12:K12"/>
    <mergeCell ref="J13:K13"/>
    <mergeCell ref="J14:K14"/>
    <mergeCell ref="A26:K26"/>
    <mergeCell ref="J15:K15"/>
    <mergeCell ref="J16:K16"/>
    <mergeCell ref="J17:K17"/>
    <mergeCell ref="J18:K18"/>
    <mergeCell ref="W8:X8"/>
    <mergeCell ref="U17:V17"/>
    <mergeCell ref="W17:X17"/>
    <mergeCell ref="S17:T17"/>
    <mergeCell ref="W20:X20"/>
    <mergeCell ref="A118:A119"/>
    <mergeCell ref="B118:B119"/>
    <mergeCell ref="C118:C119"/>
    <mergeCell ref="D118:D119"/>
    <mergeCell ref="E118:E119"/>
    <mergeCell ref="G118:G119"/>
    <mergeCell ref="H118:H119"/>
    <mergeCell ref="C29:C30"/>
    <mergeCell ref="B29:B30"/>
    <mergeCell ref="P29:P30"/>
    <mergeCell ref="Q29:Q30"/>
    <mergeCell ref="R29:R30"/>
    <mergeCell ref="S29:S30"/>
    <mergeCell ref="T29:T30"/>
    <mergeCell ref="U29:U30"/>
    <mergeCell ref="V29:V30"/>
    <mergeCell ref="A29:A30"/>
    <mergeCell ref="L29:L30"/>
    <mergeCell ref="H29:H30"/>
    <mergeCell ref="G29:G30"/>
    <mergeCell ref="E29:E30"/>
    <mergeCell ref="D29:D30"/>
    <mergeCell ref="L118:L119"/>
    <mergeCell ref="S118:S119"/>
    <mergeCell ref="T118:T119"/>
    <mergeCell ref="U118:U119"/>
    <mergeCell ref="V118:V119"/>
    <mergeCell ref="G73:G74"/>
    <mergeCell ref="H73:H74"/>
    <mergeCell ref="L73:L74"/>
    <mergeCell ref="M73:M74"/>
    <mergeCell ref="O69:P69"/>
    <mergeCell ref="AD44:AE44"/>
    <mergeCell ref="F29:F30"/>
    <mergeCell ref="F51:F52"/>
    <mergeCell ref="F73:F74"/>
    <mergeCell ref="F96:F97"/>
    <mergeCell ref="F118:F119"/>
    <mergeCell ref="F140:F141"/>
    <mergeCell ref="AN8:AQ8"/>
    <mergeCell ref="AD30:AE30"/>
    <mergeCell ref="AD37:AE37"/>
    <mergeCell ref="M31:N31"/>
    <mergeCell ref="O31:P31"/>
    <mergeCell ref="Q31:R31"/>
    <mergeCell ref="S31:T31"/>
    <mergeCell ref="U31:V31"/>
    <mergeCell ref="J23:K23"/>
    <mergeCell ref="J19:K19"/>
    <mergeCell ref="J20:K20"/>
    <mergeCell ref="J21:K21"/>
    <mergeCell ref="J22:K22"/>
    <mergeCell ref="J24:K24"/>
    <mergeCell ref="Y27:Z27"/>
    <mergeCell ref="AA27:AB27"/>
    <mergeCell ref="Q10:R10"/>
    <mergeCell ref="S10:T10"/>
    <mergeCell ref="U10:V10"/>
    <mergeCell ref="W16:X16"/>
    <mergeCell ref="Y16:Z16"/>
    <mergeCell ref="AA16:AB16"/>
    <mergeCell ref="M17:N17"/>
    <mergeCell ref="O17:P17"/>
    <mergeCell ref="Q17:R17"/>
  </mergeCells>
  <dataValidations count="6">
    <dataValidation allowBlank="1" showInputMessage="1" showErrorMessage="1" promptTitle="trifft zu!" prompt="Dann bitte hier ein Kreuz setzen." sqref="I120:K137 I53:K71 I75:K94 I98:K115 I142:K151 I31:K49" xr:uid="{00000000-0002-0000-0100-000000000000}"/>
    <dataValidation type="whole" allowBlank="1" showInputMessage="1" showErrorMessage="1" prompt="bitte hier nur die PLZ eingeben" sqref="D4:F4 D2:F2" xr:uid="{00000000-0002-0000-0100-000001000000}">
      <formula1>1111</formula1>
      <formula2>99999</formula2>
    </dataValidation>
    <dataValidation allowBlank="1" showInputMessage="1" showErrorMessage="1" promptTitle="trifft zu!" prompt="Dann bitte hier ein X setzen." sqref="D120:F137 D75:F94 D8:F24 D31:F49 D53:F71 D98:F115 D142:F151" xr:uid="{00000000-0002-0000-0100-000002000000}"/>
    <dataValidation allowBlank="1" showInputMessage="1" showErrorMessage="1" promptTitle="TN anwesend?" prompt="Dann bitte hier ein X eintragen." sqref="M25:AB25 U92:AB94 U84:AB84 M75:T94 M142:AB151 M120:AB137 M98:Z113 AA98:AB115 M53:AB71 M31:AB49" xr:uid="{00000000-0002-0000-0100-000003000000}"/>
    <dataValidation type="list" allowBlank="1" showInputMessage="1" showErrorMessage="1" sqref="J8:J24" xr:uid="{00000000-0002-0000-0100-000004000000}">
      <formula1>Kennzeichen</formula1>
    </dataValidation>
    <dataValidation allowBlank="1" showInputMessage="1" showErrorMessage="1" promptTitle="Ref./verantw.Person anwesend?" prompt="Dann bitte hier ein X eintragen." sqref="M8:AB24 U85:AB91 M114:Z115 U75:AB83" xr:uid="{00000000-0002-0000-0100-000005000000}"/>
  </dataValidations>
  <pageMargins left="0.51181102362204722" right="0.39370078740157483" top="0.98425196850393704" bottom="0.39370078740157483" header="0.19685039370078741" footer="0.19685039370078741"/>
  <pageSetup paperSize="9" scale="85" fitToHeight="0" orientation="landscape" r:id="rId1"/>
  <headerFooter>
    <oddHeader>&amp;L&amp;18
Teilnehmendenliste&amp;C
&amp;16AEJ kurz&amp;R&amp;G</oddHeader>
    <oddFooter>&amp;C&amp;"Roboto,Standard"&amp;10Bezirksjugendring Mittelfranken, Gleißbühlstraße 7, 90402 Nürnberg&amp;R&amp;"Roboto,Standard" Seite &amp;P von &amp;N</oddFooter>
  </headerFooter>
  <rowBreaks count="5" manualBreakCount="5">
    <brk id="27" max="26" man="1"/>
    <brk id="49" max="26" man="1"/>
    <brk id="71" max="26" man="1"/>
    <brk id="116" max="26" man="1"/>
    <brk id="138" max="26" man="1"/>
  </row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FFFF99"/>
    <pageSetUpPr fitToPage="1"/>
  </sheetPr>
  <dimension ref="A1:AL94"/>
  <sheetViews>
    <sheetView view="pageLayout" topLeftCell="G1" zoomScale="110" zoomScaleNormal="100" zoomScaleSheetLayoutView="100" zoomScalePageLayoutView="110" workbookViewId="0">
      <selection activeCell="B62" sqref="B62:E62"/>
    </sheetView>
  </sheetViews>
  <sheetFormatPr baseColWidth="10" defaultColWidth="11.44140625" defaultRowHeight="14.4"/>
  <cols>
    <col min="1" max="1" width="2.44140625" style="15" customWidth="1"/>
    <col min="2" max="2" width="4.44140625" style="2" customWidth="1"/>
    <col min="3" max="6" width="3.109375" style="2" customWidth="1"/>
    <col min="7" max="7" width="11.5546875" style="2" customWidth="1"/>
    <col min="8" max="8" width="4.5546875" style="2" customWidth="1"/>
    <col min="9" max="10" width="3.109375" style="2" customWidth="1"/>
    <col min="11" max="11" width="4.44140625" style="2" customWidth="1"/>
    <col min="12" max="13" width="3.109375" style="2" customWidth="1"/>
    <col min="14" max="14" width="5.44140625" style="2" customWidth="1"/>
    <col min="15" max="15" width="4.5546875" style="2" customWidth="1"/>
    <col min="16" max="16" width="5.109375" style="2" customWidth="1"/>
    <col min="17" max="17" width="6" style="2" customWidth="1"/>
    <col min="18" max="18" width="1.44140625" style="2" customWidth="1"/>
    <col min="19" max="19" width="3.88671875" style="2" customWidth="1"/>
    <col min="20" max="22" width="3.44140625" style="2" customWidth="1"/>
    <col min="23" max="23" width="2.5546875" style="2" customWidth="1"/>
    <col min="24" max="24" width="6.5546875" style="2" customWidth="1"/>
    <col min="25" max="25" width="3.88671875" style="2" customWidth="1"/>
    <col min="26" max="26" width="2.44140625" style="2" customWidth="1"/>
    <col min="27" max="27" width="5.44140625" style="2" customWidth="1"/>
    <col min="28" max="28" width="2.44140625" style="2" customWidth="1"/>
    <col min="29" max="29" width="5.44140625" style="2" customWidth="1"/>
    <col min="30" max="30" width="2.5546875" style="2" customWidth="1"/>
    <col min="31" max="31" width="11.44140625" style="2"/>
    <col min="32" max="34" width="4.88671875" style="2" customWidth="1"/>
    <col min="35" max="16384" width="11.44140625" style="2"/>
  </cols>
  <sheetData>
    <row r="1" spans="1:30" ht="36.75" customHeight="1">
      <c r="A1" s="321" t="s">
        <v>307</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row>
    <row r="2" spans="1:30" ht="20.399999999999999" customHeight="1">
      <c r="A2" s="322" t="s">
        <v>226</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row>
    <row r="3" spans="1:30">
      <c r="B3" s="2" t="s">
        <v>158</v>
      </c>
    </row>
    <row r="4" spans="1:30" s="4" customFormat="1" ht="14.4" customHeight="1">
      <c r="A4" s="10" t="s">
        <v>41</v>
      </c>
      <c r="B4" s="4" t="s">
        <v>149</v>
      </c>
      <c r="H4" s="332">
        <f>'TN-Liste_AEJ_kurz'!D1</f>
        <v>0</v>
      </c>
      <c r="I4" s="333"/>
      <c r="J4" s="333"/>
      <c r="K4" s="333"/>
      <c r="L4" s="333"/>
      <c r="M4" s="333"/>
      <c r="N4" s="333"/>
      <c r="O4" s="333"/>
      <c r="P4" s="333"/>
      <c r="Q4" s="334"/>
      <c r="S4" s="117" t="s">
        <v>42</v>
      </c>
      <c r="T4" s="4" t="s">
        <v>212</v>
      </c>
      <c r="AA4" s="324">
        <f>'TN-Liste_AEJ_kurz'!D2</f>
        <v>0</v>
      </c>
      <c r="AB4" s="325"/>
      <c r="AC4" s="326"/>
    </row>
    <row r="5" spans="1:30" s="4" customFormat="1">
      <c r="A5" s="10" t="s">
        <v>43</v>
      </c>
      <c r="B5" s="4" t="s">
        <v>302</v>
      </c>
      <c r="H5" s="390"/>
      <c r="I5" s="391"/>
      <c r="J5" s="391"/>
      <c r="K5" s="391"/>
      <c r="L5" s="391"/>
      <c r="M5" s="391"/>
      <c r="N5" s="391"/>
      <c r="O5" s="391"/>
      <c r="P5" s="391"/>
      <c r="Q5" s="392"/>
      <c r="S5" s="117" t="s">
        <v>44</v>
      </c>
      <c r="T5" s="4" t="s">
        <v>185</v>
      </c>
      <c r="AA5" s="393">
        <f>'TN-Liste_AEJ_kurz'!D4</f>
        <v>0</v>
      </c>
      <c r="AB5" s="394"/>
      <c r="AC5" s="395"/>
    </row>
    <row r="6" spans="1:30" s="4" customFormat="1">
      <c r="A6" s="10" t="s">
        <v>46</v>
      </c>
      <c r="B6" s="4" t="s">
        <v>211</v>
      </c>
      <c r="H6" s="332">
        <f>'TN-Liste_AEJ_kurz'!D3</f>
        <v>0</v>
      </c>
      <c r="I6" s="333"/>
      <c r="J6" s="333"/>
      <c r="K6" s="333"/>
      <c r="L6" s="333"/>
      <c r="M6" s="333"/>
      <c r="N6" s="333"/>
      <c r="O6" s="333"/>
      <c r="P6" s="333"/>
      <c r="Q6" s="334"/>
      <c r="S6" s="117" t="s">
        <v>96</v>
      </c>
      <c r="T6" s="4" t="s">
        <v>214</v>
      </c>
      <c r="Y6" s="324">
        <f>'TN-Liste_AEJ_kurz'!G4</f>
        <v>0</v>
      </c>
      <c r="Z6" s="325"/>
      <c r="AA6" s="325"/>
      <c r="AB6" s="325"/>
      <c r="AC6" s="326"/>
    </row>
    <row r="7" spans="1:30" ht="4.5" customHeight="1"/>
    <row r="8" spans="1:30" s="4" customFormat="1">
      <c r="A8" s="10" t="s">
        <v>97</v>
      </c>
      <c r="B8" s="4" t="s">
        <v>45</v>
      </c>
      <c r="I8" s="335"/>
      <c r="J8" s="336"/>
      <c r="K8" s="336"/>
      <c r="L8" s="336"/>
      <c r="M8" s="336"/>
      <c r="N8" s="336"/>
      <c r="O8" s="336"/>
      <c r="P8" s="336"/>
      <c r="Q8" s="336"/>
      <c r="R8" s="336"/>
      <c r="S8" s="336"/>
      <c r="T8" s="336"/>
      <c r="U8" s="336"/>
      <c r="V8" s="336"/>
      <c r="W8" s="336"/>
      <c r="X8" s="336"/>
      <c r="Y8" s="336"/>
      <c r="Z8" s="336"/>
      <c r="AA8" s="337"/>
      <c r="AB8" s="323" t="s">
        <v>88</v>
      </c>
      <c r="AC8" s="118" t="str">
        <f>IF(I8=0,"",VLOOKUP(I8,Themenschlüssel!$A$6:$C$23,3,FALSE))</f>
        <v/>
      </c>
    </row>
    <row r="9" spans="1:30" s="4" customFormat="1">
      <c r="A9" s="10"/>
      <c r="B9" s="4" t="s">
        <v>47</v>
      </c>
      <c r="I9" s="335"/>
      <c r="J9" s="336"/>
      <c r="K9" s="336"/>
      <c r="L9" s="336"/>
      <c r="M9" s="336"/>
      <c r="N9" s="336"/>
      <c r="O9" s="336"/>
      <c r="P9" s="336"/>
      <c r="Q9" s="336"/>
      <c r="R9" s="336"/>
      <c r="S9" s="336"/>
      <c r="T9" s="336"/>
      <c r="U9" s="336"/>
      <c r="V9" s="336"/>
      <c r="W9" s="336"/>
      <c r="X9" s="336"/>
      <c r="Y9" s="336"/>
      <c r="Z9" s="336"/>
      <c r="AA9" s="337"/>
      <c r="AB9" s="323"/>
      <c r="AC9" s="118" t="str">
        <f>IF(I9=0,"",VLOOKUP(I9,Themenschlüssel!$A$6:$C$23,3,FALSE))</f>
        <v/>
      </c>
    </row>
    <row r="10" spans="1:30" s="4" customFormat="1">
      <c r="A10" s="10"/>
      <c r="I10" s="335"/>
      <c r="J10" s="336"/>
      <c r="K10" s="336"/>
      <c r="L10" s="336"/>
      <c r="M10" s="336"/>
      <c r="N10" s="336"/>
      <c r="O10" s="336"/>
      <c r="P10" s="336"/>
      <c r="Q10" s="336"/>
      <c r="R10" s="336"/>
      <c r="S10" s="336"/>
      <c r="T10" s="336"/>
      <c r="U10" s="336"/>
      <c r="V10" s="336"/>
      <c r="W10" s="336"/>
      <c r="X10" s="336"/>
      <c r="Y10" s="336"/>
      <c r="Z10" s="336"/>
      <c r="AA10" s="337"/>
      <c r="AB10" s="323"/>
      <c r="AC10" s="118" t="str">
        <f>IF(I10=0,"",VLOOKUP(I10,Themenschlüssel!$A$6:$C$23,3,FALSE))</f>
        <v/>
      </c>
    </row>
    <row r="11" spans="1:30" ht="4.5" customHeight="1"/>
    <row r="12" spans="1:30" s="4" customFormat="1">
      <c r="A12" s="10" t="s">
        <v>98</v>
      </c>
      <c r="B12" s="4" t="s">
        <v>276</v>
      </c>
      <c r="I12" s="327">
        <f>'TN-Liste_AEJ_kurz'!N3</f>
        <v>0</v>
      </c>
      <c r="J12" s="328"/>
      <c r="K12" s="328"/>
      <c r="L12" s="329"/>
      <c r="M12" s="35" t="s">
        <v>228</v>
      </c>
      <c r="N12" s="9" t="s">
        <v>236</v>
      </c>
      <c r="O12" s="9"/>
      <c r="P12" s="9"/>
      <c r="Q12" s="9"/>
      <c r="R12" s="9"/>
      <c r="S12" s="9"/>
      <c r="T12" s="330">
        <f>(8-COUNTIF('TN-Liste_AEJ_kurz'!M7:AB7,""))</f>
        <v>0</v>
      </c>
      <c r="U12" s="330"/>
      <c r="V12" s="421" t="s">
        <v>48</v>
      </c>
      <c r="W12" s="422"/>
      <c r="X12" s="422"/>
      <c r="Y12" s="422"/>
      <c r="Z12" s="422"/>
      <c r="AA12" s="212"/>
      <c r="AB12" s="213" t="b">
        <v>0</v>
      </c>
      <c r="AC12" s="214"/>
    </row>
    <row r="13" spans="1:30" s="4" customFormat="1">
      <c r="A13" s="36" t="s">
        <v>99</v>
      </c>
      <c r="B13" s="4" t="s">
        <v>277</v>
      </c>
      <c r="I13" s="327">
        <f>'TN-Liste_AEJ_kurz'!N4</f>
        <v>0</v>
      </c>
      <c r="J13" s="328"/>
      <c r="K13" s="328"/>
      <c r="L13" s="329"/>
      <c r="M13" s="35" t="s">
        <v>100</v>
      </c>
      <c r="N13" s="9" t="s">
        <v>237</v>
      </c>
      <c r="O13" s="9"/>
      <c r="P13" s="9"/>
      <c r="Q13" s="9"/>
      <c r="R13" s="9"/>
      <c r="S13" s="9"/>
      <c r="T13" s="331">
        <f>3*T12</f>
        <v>0</v>
      </c>
      <c r="U13" s="331"/>
      <c r="V13" s="423"/>
      <c r="W13" s="424"/>
      <c r="X13" s="424"/>
      <c r="Y13" s="424"/>
      <c r="Z13" s="424"/>
      <c r="AA13" s="215"/>
      <c r="AB13" s="216" t="b">
        <v>0</v>
      </c>
      <c r="AC13" s="217"/>
    </row>
    <row r="14" spans="1:30" ht="4.5" customHeight="1"/>
    <row r="15" spans="1:30" s="4" customFormat="1">
      <c r="A15" s="36" t="s">
        <v>101</v>
      </c>
      <c r="B15" s="349" t="s">
        <v>34</v>
      </c>
      <c r="C15" s="350"/>
      <c r="D15" s="350"/>
      <c r="E15" s="350"/>
      <c r="F15" s="350"/>
      <c r="G15" s="350"/>
      <c r="H15" s="351"/>
      <c r="I15" s="345" t="s">
        <v>85</v>
      </c>
      <c r="J15" s="345"/>
      <c r="K15" s="345" t="s">
        <v>86</v>
      </c>
      <c r="L15" s="345"/>
      <c r="M15" s="345" t="s">
        <v>296</v>
      </c>
      <c r="N15" s="345"/>
      <c r="O15" s="35" t="s">
        <v>229</v>
      </c>
      <c r="P15" s="259" t="s">
        <v>297</v>
      </c>
      <c r="Q15" s="260"/>
      <c r="R15" s="260"/>
      <c r="S15" s="260"/>
      <c r="T15" s="260"/>
      <c r="U15" s="260"/>
      <c r="V15" s="260"/>
      <c r="W15" s="261"/>
      <c r="X15" s="345" t="s">
        <v>85</v>
      </c>
      <c r="Y15" s="345"/>
      <c r="Z15" s="345" t="s">
        <v>86</v>
      </c>
      <c r="AA15" s="345"/>
      <c r="AB15" s="345" t="s">
        <v>296</v>
      </c>
      <c r="AC15" s="345"/>
    </row>
    <row r="16" spans="1:30" s="4" customFormat="1">
      <c r="A16" s="36"/>
      <c r="B16" s="366" t="s">
        <v>49</v>
      </c>
      <c r="C16" s="367"/>
      <c r="D16" s="367"/>
      <c r="E16" s="367"/>
      <c r="F16" s="367"/>
      <c r="G16" s="367"/>
      <c r="H16" s="368"/>
      <c r="I16" s="338">
        <f>COUNTIFS('TN-Liste_AEJ_kurz'!$I$31:$I$151,"x",'TN-Liste_AEJ_kurz'!$E$31:$E$151,"x")</f>
        <v>0</v>
      </c>
      <c r="J16" s="338"/>
      <c r="K16" s="312">
        <f>COUNTIFS('TN-Liste_AEJ_kurz'!$I$31:$I$151,"x",'TN-Liste_AEJ_kurz'!$D$31:$D$151,"x")</f>
        <v>0</v>
      </c>
      <c r="L16" s="313"/>
      <c r="M16" s="312">
        <f>COUNTIFS('TN-Liste_AEJ_kurz'!$I$31:$I$151,"x",'TN-Liste_AEJ_kurz'!$F$31:$F$151,"x")</f>
        <v>0</v>
      </c>
      <c r="N16" s="313"/>
      <c r="P16" s="352" t="s">
        <v>31</v>
      </c>
      <c r="Q16" s="353"/>
      <c r="R16" s="353"/>
      <c r="S16" s="353"/>
      <c r="T16" s="353"/>
      <c r="U16" s="353"/>
      <c r="V16" s="353"/>
      <c r="W16" s="354"/>
      <c r="X16" s="312">
        <f>COUNTIFS('TN-Liste_AEJ_kurz'!$I$8:$I$24,"&lt;16",'TN-Liste_AEJ_kurz'!$J$8:$J$24,"=EA",'TN-Liste_AEJ_kurz'!$E$8:$E$24,"x")</f>
        <v>0</v>
      </c>
      <c r="Y16" s="313"/>
      <c r="Z16" s="312">
        <f>COUNTIFS('TN-Liste_AEJ_kurz'!$I$8:$I$24,"&lt;16",'TN-Liste_AEJ_kurz'!$J$8:$J$24,"=EA",'TN-Liste_AEJ_kurz'!$D$8:$D$24,"x")</f>
        <v>0</v>
      </c>
      <c r="AA16" s="313"/>
      <c r="AB16" s="312">
        <f>COUNTIFS('TN-Liste_AEJ_kurz'!$I$8:$I$24,"&lt;16",'TN-Liste_AEJ_kurz'!$J$8:$J$24,"=EA",'TN-Liste_AEJ_kurz'!$F$8:$F$24,"x")</f>
        <v>0</v>
      </c>
      <c r="AC16" s="313"/>
    </row>
    <row r="17" spans="1:30" s="4" customFormat="1">
      <c r="A17" s="36"/>
      <c r="B17" s="366" t="s">
        <v>50</v>
      </c>
      <c r="C17" s="367"/>
      <c r="D17" s="367"/>
      <c r="E17" s="367"/>
      <c r="F17" s="367"/>
      <c r="G17" s="367"/>
      <c r="H17" s="368"/>
      <c r="I17" s="338">
        <f>COUNTIFS('TN-Liste_AEJ_kurz'!$J$31:$J$151,"x",'TN-Liste_AEJ_kurz'!$E$31:$E$151,"x")</f>
        <v>0</v>
      </c>
      <c r="J17" s="338"/>
      <c r="K17" s="338">
        <f>COUNTIFS('TN-Liste_AEJ_kurz'!$J$31:$J$151,"x",'TN-Liste_AEJ_kurz'!$D$31:$D$151,"x")</f>
        <v>0</v>
      </c>
      <c r="L17" s="338"/>
      <c r="M17" s="338">
        <f>COUNTIFS('TN-Liste_AEJ_kurz'!$J$31:$J$151,"x",'TN-Liste_AEJ_kurz'!$F$31:$F$151,"x")</f>
        <v>0</v>
      </c>
      <c r="N17" s="338"/>
      <c r="P17" s="352" t="s">
        <v>52</v>
      </c>
      <c r="Q17" s="353"/>
      <c r="R17" s="353"/>
      <c r="S17" s="353"/>
      <c r="T17" s="353"/>
      <c r="U17" s="353"/>
      <c r="V17" s="353"/>
      <c r="W17" s="354"/>
      <c r="X17" s="312">
        <f>COUNTIFS('TN-Liste_AEJ_kurz'!$I$8:$I$24,"&lt;18",'TN-Liste_AEJ_kurz'!$J$8:$J$24,"=EA",'TN-Liste_AEJ_kurz'!$E$8:$E$24,"x")-X16</f>
        <v>0</v>
      </c>
      <c r="Y17" s="313"/>
      <c r="Z17" s="312">
        <f>COUNTIFS('TN-Liste_AEJ_kurz'!$I$8:$I$24,"&lt;18",'TN-Liste_AEJ_kurz'!$J$8:$J$24,"=EA",'TN-Liste_AEJ_kurz'!$D$8:$D$24,"x")-Z16</f>
        <v>0</v>
      </c>
      <c r="AA17" s="313"/>
      <c r="AB17" s="312">
        <f>COUNTIFS('TN-Liste_AEJ_kurz'!$I$8:$I$24,"&lt;18",'TN-Liste_AEJ_kurz'!$J$8:$J$24,"=EA",'TN-Liste_AEJ_kurz'!$F$8:$F$24,"x")-AB16</f>
        <v>0</v>
      </c>
      <c r="AC17" s="313"/>
      <c r="AD17" s="85"/>
    </row>
    <row r="18" spans="1:30" s="4" customFormat="1">
      <c r="A18" s="36"/>
      <c r="B18" s="366" t="s">
        <v>51</v>
      </c>
      <c r="C18" s="367"/>
      <c r="D18" s="367"/>
      <c r="E18" s="367"/>
      <c r="F18" s="367"/>
      <c r="G18" s="367"/>
      <c r="H18" s="368"/>
      <c r="I18" s="338">
        <f>COUNTIFS('TN-Liste_AEJ_kurz'!$K$31:$K$151,"x",'TN-Liste_AEJ_kurz'!$E$31:$E$151,"x")</f>
        <v>0</v>
      </c>
      <c r="J18" s="338"/>
      <c r="K18" s="338">
        <f>COUNTIFS('TN-Liste_AEJ_kurz'!$K$31:$K$151,"x",'TN-Liste_AEJ_kurz'!$D$31:$D$151,"x")</f>
        <v>0</v>
      </c>
      <c r="L18" s="338"/>
      <c r="M18" s="338">
        <f>COUNTIFS('TN-Liste_AEJ_kurz'!$K$31:$K$151,"x",'TN-Liste_AEJ_kurz'!$F$31:$F$151,"x")</f>
        <v>0</v>
      </c>
      <c r="N18" s="338"/>
      <c r="P18" s="352" t="s">
        <v>3</v>
      </c>
      <c r="Q18" s="353"/>
      <c r="R18" s="353"/>
      <c r="S18" s="353"/>
      <c r="T18" s="353"/>
      <c r="U18" s="353"/>
      <c r="V18" s="353"/>
      <c r="W18" s="354"/>
      <c r="X18" s="312">
        <f>COUNTIFS('TN-Liste_AEJ_kurz'!$I$8:$I$24,"&lt;27",'TN-Liste_AEJ_kurz'!$J$8:$J$24,"=EA",'TN-Liste_AEJ_kurz'!$E$8:$E$24,"x")-X17-X16</f>
        <v>0</v>
      </c>
      <c r="Y18" s="313"/>
      <c r="Z18" s="312">
        <f>COUNTIFS('TN-Liste_AEJ_kurz'!$I$8:$I$24,"&lt;27",'TN-Liste_AEJ_kurz'!$J$8:$J$24,"=EA",'TN-Liste_AEJ_kurz'!$D$8:$D$24,"x")-Z17-Z16</f>
        <v>0</v>
      </c>
      <c r="AA18" s="313"/>
      <c r="AB18" s="312">
        <f>COUNTIFS('TN-Liste_AEJ_kurz'!$I$8:$I$24,"&lt;27",'TN-Liste_AEJ_kurz'!$J$8:$J$24,"=EA",'TN-Liste_AEJ_kurz'!$F$8:$F$24,"x")-AB17-AB16</f>
        <v>0</v>
      </c>
      <c r="AC18" s="313"/>
      <c r="AD18" s="85"/>
    </row>
    <row r="19" spans="1:30" s="4" customFormat="1">
      <c r="A19" s="36"/>
      <c r="B19" s="447"/>
      <c r="C19" s="448"/>
      <c r="D19" s="448"/>
      <c r="E19" s="448"/>
      <c r="F19" s="448"/>
      <c r="G19" s="448"/>
      <c r="H19" s="449"/>
      <c r="I19" s="356">
        <f>SUM(I16:J18)</f>
        <v>0</v>
      </c>
      <c r="J19" s="356"/>
      <c r="K19" s="356">
        <f>SUM(K16:L18)</f>
        <v>0</v>
      </c>
      <c r="L19" s="356"/>
      <c r="M19" s="356">
        <f>SUM(M16:N18)</f>
        <v>0</v>
      </c>
      <c r="N19" s="356"/>
      <c r="P19" s="352" t="s">
        <v>30</v>
      </c>
      <c r="Q19" s="353"/>
      <c r="R19" s="353"/>
      <c r="S19" s="353"/>
      <c r="T19" s="353"/>
      <c r="U19" s="353"/>
      <c r="V19" s="353"/>
      <c r="W19" s="354"/>
      <c r="X19" s="312">
        <f>COUNTIFS('TN-Liste_AEJ_kurz'!$I$8:$I$24,"&lt;45",'TN-Liste_AEJ_kurz'!$J$8:$J$24,"=EA",'TN-Liste_AEJ_kurz'!$E$8:$E$24,"x")-X18-X17-X16</f>
        <v>0</v>
      </c>
      <c r="Y19" s="313"/>
      <c r="Z19" s="312">
        <f>COUNTIFS('TN-Liste_AEJ_kurz'!$I$8:$I$24,"&lt;45",'TN-Liste_AEJ_kurz'!$J$8:$J$24,"=EA",'TN-Liste_AEJ_kurz'!$D$8:$D$24,"x")-Z18-Z17-Z16</f>
        <v>0</v>
      </c>
      <c r="AA19" s="313"/>
      <c r="AB19" s="312">
        <f>COUNTIFS('TN-Liste_AEJ_kurz'!$I$8:$I$24,"&lt;45",'TN-Liste_AEJ_kurz'!$J$8:$J$24,"=EA",'TN-Liste_AEJ_kurz'!$F$8:$F$24,"x")-AB18-AB17-AB16</f>
        <v>0</v>
      </c>
      <c r="AC19" s="313"/>
      <c r="AD19" s="85"/>
    </row>
    <row r="20" spans="1:30" s="4" customFormat="1">
      <c r="A20" s="36"/>
      <c r="B20" s="346" t="s">
        <v>200</v>
      </c>
      <c r="C20" s="347"/>
      <c r="D20" s="347"/>
      <c r="E20" s="347"/>
      <c r="F20" s="347"/>
      <c r="G20" s="347"/>
      <c r="H20" s="348"/>
      <c r="I20" s="349">
        <f>SUM(I19:N19)</f>
        <v>0</v>
      </c>
      <c r="J20" s="350"/>
      <c r="K20" s="350"/>
      <c r="L20" s="350"/>
      <c r="M20" s="350"/>
      <c r="N20" s="351"/>
      <c r="P20" s="352" t="s">
        <v>29</v>
      </c>
      <c r="Q20" s="353"/>
      <c r="R20" s="353"/>
      <c r="S20" s="353"/>
      <c r="T20" s="353"/>
      <c r="U20" s="353"/>
      <c r="V20" s="353"/>
      <c r="W20" s="354"/>
      <c r="X20" s="312">
        <f>COUNTIFS('TN-Liste_AEJ_kurz'!$I$8:$I$24,"&lt;99",'TN-Liste_AEJ_kurz'!$J$8:$J$24,"=EA",'TN-Liste_AEJ_kurz'!$E$8:$E$24,"x")-X19-X18-X17-X16</f>
        <v>0</v>
      </c>
      <c r="Y20" s="313"/>
      <c r="Z20" s="312">
        <f>COUNTIFS('TN-Liste_AEJ_kurz'!$I$8:$I$24,"&lt;99",'TN-Liste_AEJ_kurz'!$J$8:$J$24,"=EA",'TN-Liste_AEJ_kurz'!$D$8:$D$24,"x")-Z19-Z18-Z17-Z16</f>
        <v>0</v>
      </c>
      <c r="AA20" s="313"/>
      <c r="AB20" s="312">
        <f>COUNTIFS('TN-Liste_AEJ_kurz'!$I$8:$I$24,"&lt;99",'TN-Liste_AEJ_kurz'!$J$8:$J$24,"=EA",'TN-Liste_AEJ_kurz'!$F$8:$F$24,"x")-AB19-AB18-AB17-AB16</f>
        <v>0</v>
      </c>
      <c r="AC20" s="313"/>
      <c r="AD20" s="85"/>
    </row>
    <row r="21" spans="1:30" s="4" customFormat="1">
      <c r="A21" s="36"/>
      <c r="B21" s="119"/>
      <c r="C21" s="119"/>
      <c r="D21" s="119"/>
      <c r="E21" s="119"/>
      <c r="F21" s="119"/>
      <c r="G21" s="119"/>
      <c r="H21" s="119"/>
      <c r="I21" s="119"/>
      <c r="J21" s="119"/>
      <c r="K21" s="119"/>
      <c r="L21" s="119"/>
      <c r="M21" s="120"/>
      <c r="N21" s="120"/>
      <c r="P21" s="121"/>
      <c r="Q21" s="121"/>
      <c r="R21" s="121"/>
      <c r="S21" s="121"/>
      <c r="T21" s="121"/>
      <c r="U21" s="121"/>
      <c r="V21" s="121"/>
      <c r="W21" s="121"/>
      <c r="X21" s="356">
        <f>SUM(X16:Y20)</f>
        <v>0</v>
      </c>
      <c r="Y21" s="356"/>
      <c r="Z21" s="356">
        <f>SUM(Z16:AA20)</f>
        <v>0</v>
      </c>
      <c r="AA21" s="356"/>
      <c r="AB21" s="356">
        <f>SUM(AB16:AC20)</f>
        <v>0</v>
      </c>
      <c r="AC21" s="356"/>
      <c r="AD21" s="85"/>
    </row>
    <row r="22" spans="1:30" s="4" customFormat="1" ht="4.5" customHeight="1">
      <c r="A22" s="36"/>
      <c r="P22" s="84"/>
      <c r="Q22" s="84"/>
      <c r="R22" s="84"/>
      <c r="S22" s="84"/>
      <c r="T22" s="84"/>
      <c r="U22" s="84"/>
      <c r="V22" s="84"/>
      <c r="W22" s="84"/>
      <c r="X22" s="84"/>
      <c r="Y22" s="84"/>
      <c r="Z22" s="36"/>
      <c r="AA22" s="36"/>
      <c r="AB22" s="36"/>
      <c r="AC22" s="36"/>
      <c r="AD22" s="85"/>
    </row>
    <row r="23" spans="1:30" s="4" customFormat="1" ht="15" customHeight="1">
      <c r="A23" s="10" t="s">
        <v>102</v>
      </c>
      <c r="B23" s="339" t="s">
        <v>148</v>
      </c>
      <c r="C23" s="340"/>
      <c r="D23" s="340"/>
      <c r="E23" s="340"/>
      <c r="F23" s="340"/>
      <c r="G23" s="340"/>
      <c r="H23" s="341"/>
      <c r="I23" s="345" t="s">
        <v>85</v>
      </c>
      <c r="J23" s="345"/>
      <c r="K23" s="345" t="s">
        <v>86</v>
      </c>
      <c r="L23" s="345"/>
      <c r="M23" s="345" t="s">
        <v>296</v>
      </c>
      <c r="N23" s="345"/>
      <c r="O23" s="262"/>
      <c r="P23" s="346" t="s">
        <v>298</v>
      </c>
      <c r="Q23" s="347"/>
      <c r="R23" s="347"/>
      <c r="S23" s="347"/>
      <c r="T23" s="347"/>
      <c r="U23" s="347"/>
      <c r="V23" s="347"/>
      <c r="W23" s="347"/>
      <c r="X23" s="345" t="s">
        <v>85</v>
      </c>
      <c r="Y23" s="345"/>
      <c r="Z23" s="345" t="s">
        <v>86</v>
      </c>
      <c r="AA23" s="345"/>
      <c r="AB23" s="345" t="s">
        <v>296</v>
      </c>
      <c r="AC23" s="345"/>
      <c r="AD23" s="85"/>
    </row>
    <row r="24" spans="1:30" s="4" customFormat="1">
      <c r="A24" s="36"/>
      <c r="B24" s="342"/>
      <c r="C24" s="343"/>
      <c r="D24" s="343"/>
      <c r="E24" s="343"/>
      <c r="F24" s="343"/>
      <c r="G24" s="343"/>
      <c r="H24" s="344"/>
      <c r="I24" s="357">
        <f>COUNTIFS('TN-Liste_AEJ_kurz'!$J$8:$J$24,"=EA",'TN-Liste_AEJ_kurz'!$E$8:$E$24,"x")+COUNTIFS('TN-Liste_AEJ_kurz'!$J$8:$J$24,"=HA",'TN-Liste_AEJ_kurz'!$E$8:$E$24,"x")+COUNTIFS('TN-Liste_AEJ_kurz'!$J$8:$J$24,"=HO",'TN-Liste_AEJ_kurz'!$E$8:$E$24,"x")+COUNTIFS('TN-Liste_AEJ_kurz'!$J$8:$J$24,"=PR",'TN-Liste_AEJ_kurz'!$E$8:$E$24,"x")+COUNTIFS('TN-Liste_AEJ_kurz'!$J$8:$J$24,"=SO",'TN-Liste_AEJ_kurz'!$E$8:$E$24,"x")</f>
        <v>0</v>
      </c>
      <c r="J24" s="357"/>
      <c r="K24" s="357">
        <f>COUNTIFS('TN-Liste_AEJ_kurz'!$J$8:$J$24,"=EA",'TN-Liste_AEJ_kurz'!$D$8:$D$24,"x")+COUNTIFS('TN-Liste_AEJ_kurz'!$J$8:$J$24,"=HA",'TN-Liste_AEJ_kurz'!$D$8:$D$24,"x")+COUNTIFS('TN-Liste_AEJ_kurz'!$J$8:$J$24,"=HO",'TN-Liste_AEJ_kurz'!$D$8:$D$24,"x")+COUNTIFS('TN-Liste_AEJ_kurz'!$J$8:$J$24,"=PR",'TN-Liste_AEJ_kurz'!$D$8:$D$24,"x")+COUNTIFS('TN-Liste_AEJ_kurz'!$J$8:$J$24,"=SO",'TN-Liste_AEJ_kurz'!$D$8:$D$24,"x")</f>
        <v>0</v>
      </c>
      <c r="L24" s="357"/>
      <c r="M24" s="357">
        <f>COUNTIFS('TN-Liste_AEJ_kurz'!$J$8:$J$24,"=EA",'TN-Liste_AEJ_kurz'!$F$8:$F$24,"x")+COUNTIFS('TN-Liste_AEJ_kurz'!$J$8:$J$24,"=HA",'TN-Liste_AEJ_kurz'!$F$8:$F$24,"x")+COUNTIFS('TN-Liste_AEJ_kurz'!$J$8:$J$24,"=HO",'TN-Liste_AEJ_kurz'!$F$8:$F$24,"x")+COUNTIFS('TN-Liste_AEJ_kurz'!$J$8:$J$24,"=PR",'TN-Liste_AEJ_kurz'!$F$8:$F$24,"x")+COUNTIFS('TN-Liste_AEJ_kurz'!$J$8:$J$24,"=SO",'TN-Liste_AEJ_kurz'!$F$8:$F$24,"x")</f>
        <v>0</v>
      </c>
      <c r="N24" s="357"/>
      <c r="O24" s="263"/>
      <c r="P24" s="366" t="s">
        <v>289</v>
      </c>
      <c r="Q24" s="367"/>
      <c r="R24" s="367"/>
      <c r="S24" s="367"/>
      <c r="T24" s="367"/>
      <c r="U24" s="367"/>
      <c r="V24" s="367"/>
      <c r="W24" s="368"/>
      <c r="X24" s="338">
        <f>COUNTIFS('TN-Liste_AEJ_kurz'!$I$8:$I$24,"&lt;45",'TN-Liste_AEJ_kurz'!$J$8:$J$24,"=HA",'TN-Liste_AEJ_kurz'!$E$8:$E$24,"x")</f>
        <v>0</v>
      </c>
      <c r="Y24" s="338"/>
      <c r="Z24" s="338">
        <f>COUNTIFS('TN-Liste_AEJ_kurz'!$I$8:$I$24,"&lt;45",'TN-Liste_AEJ_kurz'!$J$8:$J$24,"=HA",'TN-Liste_AEJ_kurz'!$D$8:$D$24,"x")</f>
        <v>0</v>
      </c>
      <c r="AA24" s="338"/>
      <c r="AB24" s="338">
        <f>COUNTIFS('TN-Liste_AEJ_kurz'!$I$8:$I$24,"&lt;45",'TN-Liste_AEJ_kurz'!$J$8:$J$24,"=HA",'TN-Liste_AEJ_kurz'!$F$8:$F$24,"x")</f>
        <v>0</v>
      </c>
      <c r="AC24" s="338"/>
      <c r="AD24" s="85"/>
    </row>
    <row r="25" spans="1:30" s="4" customFormat="1" ht="15" customHeight="1">
      <c r="A25" s="10"/>
      <c r="B25" s="339" t="s">
        <v>162</v>
      </c>
      <c r="C25" s="340"/>
      <c r="D25" s="340"/>
      <c r="E25" s="340"/>
      <c r="F25" s="340"/>
      <c r="G25" s="340"/>
      <c r="H25" s="340"/>
      <c r="I25" s="360">
        <f>K24+M24+I24</f>
        <v>0</v>
      </c>
      <c r="J25" s="360"/>
      <c r="K25" s="360"/>
      <c r="L25" s="360"/>
      <c r="M25" s="360"/>
      <c r="N25" s="361"/>
      <c r="O25" s="263"/>
      <c r="P25" s="366" t="s">
        <v>29</v>
      </c>
      <c r="Q25" s="367"/>
      <c r="R25" s="367"/>
      <c r="S25" s="367"/>
      <c r="T25" s="367"/>
      <c r="U25" s="367"/>
      <c r="V25" s="367"/>
      <c r="W25" s="368"/>
      <c r="X25" s="338">
        <f>COUNTIFS('TN-Liste_AEJ_kurz'!$I$8:$I$24,"&lt;98",'TN-Liste_AEJ_kurz'!$J$8:$J$24,"=HA",'TN-Liste_AEJ_kurz'!$E$8:$E$24,"x")-X24</f>
        <v>0</v>
      </c>
      <c r="Y25" s="338"/>
      <c r="Z25" s="338">
        <f>COUNTIFS('TN-Liste_AEJ_kurz'!$I$8:$I$24,"&lt;98",'TN-Liste_AEJ_kurz'!$J$8:$J$24,"=HA",'TN-Liste_AEJ_kurz'!$D$8:$D$24,"x")-Z24</f>
        <v>0</v>
      </c>
      <c r="AA25" s="338"/>
      <c r="AB25" s="338">
        <f>COUNTIFS('TN-Liste_AEJ_kurz'!$I$8:$I$24,"&lt;98",'TN-Liste_AEJ_kurz'!$J$8:$J$24,"=HA",'TN-Liste_AEJ_kurz'!$F$8:$F$24,"x")-AB24</f>
        <v>0</v>
      </c>
      <c r="AC25" s="338"/>
    </row>
    <row r="26" spans="1:30" s="4" customFormat="1" ht="4.5" customHeight="1">
      <c r="A26" s="10"/>
      <c r="B26" s="374"/>
      <c r="C26" s="375"/>
      <c r="D26" s="375"/>
      <c r="E26" s="375"/>
      <c r="F26" s="375"/>
      <c r="G26" s="375"/>
      <c r="H26" s="375"/>
      <c r="I26" s="362"/>
      <c r="J26" s="362"/>
      <c r="K26" s="362"/>
      <c r="L26" s="362"/>
      <c r="M26" s="362"/>
      <c r="N26" s="363"/>
      <c r="O26" s="263"/>
      <c r="P26" s="263"/>
      <c r="Q26" s="263"/>
      <c r="R26" s="263"/>
      <c r="S26" s="263"/>
      <c r="T26" s="263"/>
      <c r="U26" s="263"/>
      <c r="V26" s="263"/>
      <c r="W26" s="263"/>
      <c r="X26" s="263"/>
      <c r="Y26" s="263"/>
      <c r="Z26" s="263"/>
      <c r="AA26" s="263"/>
      <c r="AB26" s="263"/>
      <c r="AC26" s="263"/>
    </row>
    <row r="27" spans="1:30" s="4" customFormat="1">
      <c r="A27" s="10"/>
      <c r="B27" s="342"/>
      <c r="C27" s="343"/>
      <c r="D27" s="343"/>
      <c r="E27" s="343"/>
      <c r="F27" s="343"/>
      <c r="G27" s="343"/>
      <c r="H27" s="343"/>
      <c r="I27" s="364"/>
      <c r="J27" s="364"/>
      <c r="K27" s="364"/>
      <c r="L27" s="364"/>
      <c r="M27" s="364"/>
      <c r="N27" s="365"/>
      <c r="O27" s="262"/>
      <c r="P27" s="359" t="s">
        <v>53</v>
      </c>
      <c r="Q27" s="359"/>
      <c r="R27" s="359"/>
      <c r="S27" s="359"/>
      <c r="T27" s="359"/>
      <c r="U27" s="359"/>
      <c r="V27" s="359"/>
      <c r="W27" s="359"/>
      <c r="X27" s="359"/>
      <c r="Y27" s="359"/>
      <c r="Z27" s="359"/>
      <c r="AA27" s="359"/>
      <c r="AB27" s="359"/>
      <c r="AC27" s="359"/>
    </row>
    <row r="28" spans="1:30" s="4" customFormat="1">
      <c r="A28" s="10"/>
      <c r="B28" s="263"/>
      <c r="C28" s="263"/>
      <c r="D28" s="263"/>
      <c r="E28" s="263"/>
      <c r="F28" s="263"/>
      <c r="G28" s="263"/>
      <c r="H28" s="263"/>
      <c r="I28" s="263"/>
      <c r="J28" s="263"/>
      <c r="K28" s="263"/>
      <c r="L28" s="263"/>
      <c r="M28" s="263"/>
      <c r="N28" s="263"/>
      <c r="O28" s="263"/>
      <c r="P28" s="358" t="s">
        <v>28</v>
      </c>
      <c r="Q28" s="358"/>
      <c r="R28" s="358"/>
      <c r="S28" s="358"/>
      <c r="T28" s="358"/>
      <c r="U28" s="358"/>
      <c r="V28" s="345">
        <f>COUNTIF('TN-Liste_AEJ_kurz'!$J$8:$J$24,"HO")</f>
        <v>0</v>
      </c>
      <c r="W28" s="345"/>
      <c r="X28" s="358" t="s">
        <v>303</v>
      </c>
      <c r="Y28" s="358"/>
      <c r="Z28" s="358"/>
      <c r="AA28" s="358"/>
      <c r="AB28" s="345">
        <f>COUNTIF('TN-Liste_AEJ_kurz'!$J$8:$J$24,"PR")</f>
        <v>0</v>
      </c>
      <c r="AC28" s="345"/>
    </row>
    <row r="29" spans="1:30" s="4" customFormat="1" ht="15" customHeight="1">
      <c r="A29" s="10"/>
      <c r="B29" s="263"/>
      <c r="C29" s="263"/>
      <c r="D29" s="263"/>
      <c r="E29" s="263"/>
      <c r="F29" s="263"/>
      <c r="G29" s="263"/>
      <c r="H29" s="263"/>
      <c r="I29" s="263"/>
      <c r="J29" s="263"/>
      <c r="K29" s="263"/>
      <c r="L29" s="263"/>
      <c r="M29" s="263"/>
      <c r="N29" s="263"/>
      <c r="O29" s="264"/>
      <c r="P29" s="436"/>
      <c r="Q29" s="437"/>
      <c r="R29" s="437"/>
      <c r="S29" s="437"/>
      <c r="T29" s="437"/>
      <c r="U29" s="437"/>
      <c r="V29" s="437"/>
      <c r="W29" s="438"/>
      <c r="X29" s="265" t="s">
        <v>161</v>
      </c>
      <c r="Y29" s="265"/>
      <c r="Z29" s="265"/>
      <c r="AA29" s="265"/>
      <c r="AB29" s="370">
        <f>COUNTIF('TN-Liste_AEJ_kurz'!$J$8:$J$24,"SO")</f>
        <v>0</v>
      </c>
      <c r="AC29" s="371"/>
    </row>
    <row r="30" spans="1:30" ht="4.5" customHeight="1">
      <c r="B30" s="27"/>
      <c r="C30" s="27"/>
      <c r="D30" s="27"/>
      <c r="E30" s="27"/>
      <c r="F30" s="27"/>
      <c r="G30" s="27"/>
      <c r="H30" s="27"/>
      <c r="I30" s="27"/>
      <c r="J30" s="27"/>
      <c r="K30" s="27"/>
      <c r="L30" s="27"/>
      <c r="M30" s="27"/>
      <c r="N30" s="27"/>
      <c r="P30" s="27"/>
      <c r="Q30" s="27"/>
      <c r="R30" s="27"/>
      <c r="S30" s="27"/>
      <c r="T30" s="27"/>
      <c r="U30" s="27"/>
      <c r="V30" s="27"/>
      <c r="W30" s="27"/>
      <c r="X30" s="27"/>
      <c r="Y30" s="27"/>
      <c r="Z30" s="27"/>
      <c r="AA30" s="27"/>
    </row>
    <row r="31" spans="1:30" s="4" customFormat="1">
      <c r="A31" s="10" t="s">
        <v>103</v>
      </c>
      <c r="B31" s="359" t="s">
        <v>35</v>
      </c>
      <c r="C31" s="359"/>
      <c r="D31" s="359"/>
      <c r="E31" s="359"/>
      <c r="F31" s="359"/>
      <c r="G31" s="359"/>
      <c r="H31" s="359"/>
      <c r="I31" s="359"/>
      <c r="J31" s="359"/>
      <c r="K31" s="359"/>
      <c r="L31" s="345" t="s">
        <v>89</v>
      </c>
      <c r="M31" s="345"/>
      <c r="N31" s="345"/>
      <c r="O31" s="10" t="s">
        <v>160</v>
      </c>
      <c r="P31" s="359" t="s">
        <v>2</v>
      </c>
      <c r="Q31" s="359"/>
      <c r="R31" s="359"/>
      <c r="S31" s="359"/>
      <c r="T31" s="359"/>
      <c r="U31" s="359"/>
      <c r="V31" s="359"/>
      <c r="W31" s="359"/>
      <c r="X31" s="359"/>
      <c r="Y31" s="359"/>
      <c r="Z31" s="359"/>
      <c r="AA31" s="345" t="s">
        <v>87</v>
      </c>
      <c r="AB31" s="345"/>
      <c r="AC31" s="345"/>
      <c r="AD31" s="85"/>
    </row>
    <row r="32" spans="1:30" s="4" customFormat="1">
      <c r="A32" s="36"/>
      <c r="B32" s="369" t="s">
        <v>172</v>
      </c>
      <c r="C32" s="369"/>
      <c r="D32" s="369"/>
      <c r="E32" s="369"/>
      <c r="F32" s="369"/>
      <c r="G32" s="369"/>
      <c r="H32" s="369"/>
      <c r="I32" s="369"/>
      <c r="J32" s="369"/>
      <c r="K32" s="369"/>
      <c r="L32" s="355"/>
      <c r="M32" s="355"/>
      <c r="N32" s="355"/>
      <c r="O32" s="85"/>
      <c r="P32" s="369" t="s">
        <v>37</v>
      </c>
      <c r="Q32" s="369"/>
      <c r="R32" s="369"/>
      <c r="S32" s="369"/>
      <c r="T32" s="369"/>
      <c r="U32" s="369"/>
      <c r="V32" s="369"/>
      <c r="W32" s="369"/>
      <c r="X32" s="369"/>
      <c r="Y32" s="369"/>
      <c r="Z32" s="369"/>
      <c r="AA32" s="355"/>
      <c r="AB32" s="355"/>
      <c r="AC32" s="355"/>
      <c r="AD32" s="85"/>
    </row>
    <row r="33" spans="1:32" s="4" customFormat="1">
      <c r="A33" s="36"/>
      <c r="B33" s="369" t="s">
        <v>254</v>
      </c>
      <c r="C33" s="369"/>
      <c r="D33" s="369"/>
      <c r="E33" s="369"/>
      <c r="F33" s="369"/>
      <c r="G33" s="369"/>
      <c r="H33" s="369"/>
      <c r="I33" s="369"/>
      <c r="J33" s="369"/>
      <c r="K33" s="369"/>
      <c r="L33" s="372"/>
      <c r="M33" s="372"/>
      <c r="N33" s="372"/>
      <c r="O33" s="85"/>
      <c r="P33" s="369" t="s">
        <v>38</v>
      </c>
      <c r="Q33" s="369"/>
      <c r="R33" s="369"/>
      <c r="S33" s="369"/>
      <c r="T33" s="369"/>
      <c r="U33" s="369"/>
      <c r="V33" s="369"/>
      <c r="W33" s="369"/>
      <c r="X33" s="369"/>
      <c r="Y33" s="369"/>
      <c r="Z33" s="369"/>
      <c r="AA33" s="355"/>
      <c r="AB33" s="355"/>
      <c r="AC33" s="355"/>
      <c r="AD33" s="85"/>
    </row>
    <row r="34" spans="1:32" s="4" customFormat="1">
      <c r="A34" s="36"/>
      <c r="B34" s="382" t="s">
        <v>174</v>
      </c>
      <c r="C34" s="383"/>
      <c r="D34" s="383"/>
      <c r="E34" s="383"/>
      <c r="F34" s="383"/>
      <c r="G34" s="383"/>
      <c r="H34" s="383"/>
      <c r="I34" s="402">
        <v>9.6</v>
      </c>
      <c r="J34" s="402"/>
      <c r="K34" s="403"/>
      <c r="L34" s="385">
        <f>L33*I34</f>
        <v>0</v>
      </c>
      <c r="M34" s="385"/>
      <c r="N34" s="385"/>
      <c r="O34" s="85"/>
      <c r="P34" s="369" t="s">
        <v>0</v>
      </c>
      <c r="Q34" s="369"/>
      <c r="R34" s="369"/>
      <c r="S34" s="369"/>
      <c r="T34" s="369"/>
      <c r="U34" s="369"/>
      <c r="V34" s="369"/>
      <c r="W34" s="369"/>
      <c r="X34" s="369"/>
      <c r="Y34" s="369"/>
      <c r="Z34" s="369"/>
      <c r="AA34" s="355"/>
      <c r="AB34" s="355"/>
      <c r="AC34" s="355"/>
      <c r="AD34" s="85"/>
    </row>
    <row r="35" spans="1:32" s="4" customFormat="1">
      <c r="A35" s="36"/>
      <c r="B35" s="246" t="s">
        <v>175</v>
      </c>
      <c r="C35" s="247"/>
      <c r="D35" s="247"/>
      <c r="E35" s="247"/>
      <c r="F35" s="247"/>
      <c r="G35" s="247"/>
      <c r="H35" s="247"/>
      <c r="I35" s="373"/>
      <c r="J35" s="373"/>
      <c r="K35" s="373"/>
      <c r="L35" s="385">
        <f>0.8*I35</f>
        <v>0</v>
      </c>
      <c r="M35" s="385"/>
      <c r="N35" s="385"/>
      <c r="O35" s="85"/>
      <c r="P35" s="369" t="s">
        <v>1</v>
      </c>
      <c r="Q35" s="369"/>
      <c r="R35" s="369"/>
      <c r="S35" s="369"/>
      <c r="T35" s="369"/>
      <c r="U35" s="369"/>
      <c r="V35" s="369"/>
      <c r="W35" s="369"/>
      <c r="X35" s="369"/>
      <c r="Y35" s="369"/>
      <c r="Z35" s="369"/>
      <c r="AA35" s="355"/>
      <c r="AB35" s="355"/>
      <c r="AC35" s="355"/>
      <c r="AD35" s="85"/>
      <c r="AF35" s="10"/>
    </row>
    <row r="36" spans="1:32" s="4" customFormat="1">
      <c r="A36" s="36"/>
      <c r="B36" s="377" t="s">
        <v>213</v>
      </c>
      <c r="C36" s="378"/>
      <c r="D36" s="378"/>
      <c r="E36" s="378"/>
      <c r="F36" s="378"/>
      <c r="G36" s="378"/>
      <c r="H36" s="378"/>
      <c r="I36" s="378"/>
      <c r="J36" s="378"/>
      <c r="K36" s="378"/>
      <c r="L36" s="378"/>
      <c r="M36" s="378"/>
      <c r="N36" s="379"/>
      <c r="O36" s="85"/>
      <c r="P36" s="369" t="s">
        <v>181</v>
      </c>
      <c r="Q36" s="369"/>
      <c r="R36" s="369"/>
      <c r="S36" s="369"/>
      <c r="T36" s="369"/>
      <c r="U36" s="369"/>
      <c r="V36" s="369"/>
      <c r="W36" s="369"/>
      <c r="X36" s="369"/>
      <c r="Y36" s="369"/>
      <c r="Z36" s="369"/>
      <c r="AA36" s="355"/>
      <c r="AB36" s="355"/>
      <c r="AC36" s="355"/>
      <c r="AD36" s="85"/>
      <c r="AF36" s="10"/>
    </row>
    <row r="37" spans="1:32" s="4" customFormat="1">
      <c r="A37" s="36"/>
      <c r="B37" s="384" t="s">
        <v>54</v>
      </c>
      <c r="C37" s="384"/>
      <c r="D37" s="384"/>
      <c r="E37" s="384"/>
      <c r="F37" s="384"/>
      <c r="G37" s="384"/>
      <c r="H37" s="384"/>
      <c r="I37" s="384"/>
      <c r="J37" s="384"/>
      <c r="K37" s="384"/>
      <c r="L37" s="345" t="s">
        <v>36</v>
      </c>
      <c r="M37" s="345"/>
      <c r="N37" s="345"/>
      <c r="O37" s="85"/>
      <c r="P37" s="369" t="s">
        <v>182</v>
      </c>
      <c r="Q37" s="369"/>
      <c r="R37" s="369"/>
      <c r="S37" s="369"/>
      <c r="T37" s="369"/>
      <c r="U37" s="369"/>
      <c r="V37" s="369"/>
      <c r="W37" s="369"/>
      <c r="X37" s="369"/>
      <c r="Y37" s="369"/>
      <c r="Z37" s="369"/>
      <c r="AA37" s="355"/>
      <c r="AB37" s="355"/>
      <c r="AC37" s="355"/>
      <c r="AD37" s="85"/>
      <c r="AF37" s="10"/>
    </row>
    <row r="38" spans="1:32" s="4" customFormat="1">
      <c r="A38" s="36"/>
      <c r="B38" s="380"/>
      <c r="C38" s="380"/>
      <c r="D38" s="380"/>
      <c r="E38" s="380"/>
      <c r="F38" s="380"/>
      <c r="G38" s="380"/>
      <c r="H38" s="380"/>
      <c r="I38" s="380"/>
      <c r="J38" s="380"/>
      <c r="K38" s="380"/>
      <c r="L38" s="355"/>
      <c r="M38" s="355"/>
      <c r="N38" s="355"/>
      <c r="O38" s="85"/>
      <c r="P38" s="369" t="s">
        <v>39</v>
      </c>
      <c r="Q38" s="369"/>
      <c r="R38" s="369"/>
      <c r="S38" s="369"/>
      <c r="T38" s="369"/>
      <c r="U38" s="369"/>
      <c r="V38" s="369"/>
      <c r="W38" s="369"/>
      <c r="X38" s="369"/>
      <c r="Y38" s="369"/>
      <c r="Z38" s="369"/>
      <c r="AA38" s="355"/>
      <c r="AB38" s="355"/>
      <c r="AC38" s="355"/>
      <c r="AD38" s="85"/>
      <c r="AF38" s="10"/>
    </row>
    <row r="39" spans="1:32" s="4" customFormat="1">
      <c r="A39" s="36"/>
      <c r="B39" s="380"/>
      <c r="C39" s="380"/>
      <c r="D39" s="380"/>
      <c r="E39" s="380"/>
      <c r="F39" s="380"/>
      <c r="G39" s="380"/>
      <c r="H39" s="380"/>
      <c r="I39" s="380"/>
      <c r="J39" s="380"/>
      <c r="K39" s="380"/>
      <c r="L39" s="355"/>
      <c r="M39" s="355"/>
      <c r="N39" s="355"/>
      <c r="O39" s="85"/>
      <c r="P39" s="369" t="s">
        <v>32</v>
      </c>
      <c r="Q39" s="369"/>
      <c r="R39" s="369"/>
      <c r="S39" s="369"/>
      <c r="T39" s="369"/>
      <c r="U39" s="369"/>
      <c r="V39" s="369"/>
      <c r="W39" s="369"/>
      <c r="X39" s="369"/>
      <c r="Y39" s="369"/>
      <c r="Z39" s="369"/>
      <c r="AA39" s="355"/>
      <c r="AB39" s="355"/>
      <c r="AC39" s="355"/>
      <c r="AD39" s="85"/>
      <c r="AF39" s="10"/>
    </row>
    <row r="40" spans="1:32" s="4" customFormat="1">
      <c r="A40" s="36"/>
      <c r="B40" s="380"/>
      <c r="C40" s="380"/>
      <c r="D40" s="380"/>
      <c r="E40" s="380"/>
      <c r="F40" s="380"/>
      <c r="G40" s="380"/>
      <c r="H40" s="380"/>
      <c r="I40" s="380"/>
      <c r="J40" s="380"/>
      <c r="K40" s="380"/>
      <c r="L40" s="355"/>
      <c r="M40" s="355"/>
      <c r="N40" s="355"/>
      <c r="O40" s="85"/>
      <c r="P40" s="369" t="s">
        <v>33</v>
      </c>
      <c r="Q40" s="369"/>
      <c r="R40" s="369"/>
      <c r="S40" s="369"/>
      <c r="T40" s="369"/>
      <c r="U40" s="369"/>
      <c r="V40" s="369"/>
      <c r="W40" s="369"/>
      <c r="X40" s="369"/>
      <c r="Y40" s="369"/>
      <c r="Z40" s="369"/>
      <c r="AA40" s="355"/>
      <c r="AB40" s="355"/>
      <c r="AC40" s="355"/>
      <c r="AD40" s="85"/>
      <c r="AF40" s="10"/>
    </row>
    <row r="41" spans="1:32" s="4" customFormat="1">
      <c r="A41" s="36"/>
      <c r="B41" s="380"/>
      <c r="C41" s="380"/>
      <c r="D41" s="380"/>
      <c r="E41" s="380"/>
      <c r="F41" s="380"/>
      <c r="G41" s="380"/>
      <c r="H41" s="380"/>
      <c r="I41" s="380"/>
      <c r="J41" s="380"/>
      <c r="K41" s="380"/>
      <c r="L41" s="355"/>
      <c r="M41" s="355"/>
      <c r="N41" s="355"/>
      <c r="O41" s="85"/>
      <c r="P41" s="381" t="s">
        <v>147</v>
      </c>
      <c r="Q41" s="381"/>
      <c r="R41" s="381"/>
      <c r="S41" s="381"/>
      <c r="T41" s="381"/>
      <c r="U41" s="381"/>
      <c r="V41" s="381"/>
      <c r="W41" s="381"/>
      <c r="X41" s="381"/>
      <c r="Y41" s="381"/>
      <c r="Z41" s="381"/>
      <c r="AA41" s="405">
        <f>SUM(AA32:AC40)</f>
        <v>0</v>
      </c>
      <c r="AB41" s="405"/>
      <c r="AC41" s="405"/>
      <c r="AD41" s="85"/>
      <c r="AF41" s="10"/>
    </row>
    <row r="42" spans="1:32" s="4" customFormat="1">
      <c r="A42" s="10"/>
      <c r="B42" s="380"/>
      <c r="C42" s="380"/>
      <c r="D42" s="380"/>
      <c r="E42" s="380"/>
      <c r="F42" s="380"/>
      <c r="G42" s="380"/>
      <c r="H42" s="380"/>
      <c r="I42" s="380"/>
      <c r="J42" s="380"/>
      <c r="K42" s="380"/>
      <c r="L42" s="355"/>
      <c r="M42" s="355"/>
      <c r="N42" s="355"/>
      <c r="O42" s="85"/>
      <c r="P42" s="404" t="s">
        <v>230</v>
      </c>
      <c r="Q42" s="404"/>
      <c r="R42" s="404"/>
      <c r="S42" s="404"/>
      <c r="T42" s="404"/>
      <c r="U42" s="404"/>
      <c r="V42" s="404"/>
      <c r="W42" s="404"/>
      <c r="X42" s="404"/>
      <c r="Y42" s="404"/>
      <c r="Z42" s="404"/>
      <c r="AA42" s="376">
        <f>L34</f>
        <v>0</v>
      </c>
      <c r="AB42" s="338"/>
      <c r="AC42" s="338"/>
      <c r="AD42" s="85"/>
      <c r="AF42" s="10"/>
    </row>
    <row r="43" spans="1:32" s="4" customFormat="1">
      <c r="A43" s="10"/>
      <c r="B43" s="85"/>
      <c r="C43" s="85"/>
      <c r="D43" s="85"/>
      <c r="E43" s="85"/>
      <c r="F43" s="85"/>
      <c r="G43" s="85"/>
      <c r="H43" s="85"/>
      <c r="I43" s="85"/>
      <c r="J43" s="85"/>
      <c r="K43" s="85"/>
      <c r="L43" s="85"/>
      <c r="M43" s="85"/>
      <c r="N43" s="85"/>
      <c r="O43" s="85"/>
      <c r="P43" s="404" t="s">
        <v>215</v>
      </c>
      <c r="Q43" s="404"/>
      <c r="R43" s="404"/>
      <c r="S43" s="404"/>
      <c r="T43" s="404"/>
      <c r="U43" s="404"/>
      <c r="V43" s="404"/>
      <c r="W43" s="404"/>
      <c r="X43" s="404"/>
      <c r="Y43" s="404"/>
      <c r="Z43" s="404"/>
      <c r="AA43" s="376">
        <f>L35</f>
        <v>0</v>
      </c>
      <c r="AB43" s="338"/>
      <c r="AC43" s="338"/>
      <c r="AD43" s="85"/>
      <c r="AF43" s="10"/>
    </row>
    <row r="44" spans="1:32" s="4" customFormat="1">
      <c r="A44" s="10"/>
      <c r="B44" s="122"/>
      <c r="C44" s="122"/>
      <c r="D44" s="122"/>
      <c r="E44" s="122"/>
      <c r="F44" s="122"/>
      <c r="G44" s="122"/>
      <c r="H44" s="122"/>
      <c r="I44" s="122"/>
      <c r="J44" s="122"/>
      <c r="K44" s="119" t="s">
        <v>171</v>
      </c>
      <c r="L44" s="405">
        <f>L32+L34+L35+L38+L39+L40+L41+L42</f>
        <v>0</v>
      </c>
      <c r="M44" s="357"/>
      <c r="N44" s="357"/>
      <c r="Z44" s="123" t="s">
        <v>170</v>
      </c>
      <c r="AA44" s="405">
        <f>SUM(AA41:AA43)</f>
        <v>0</v>
      </c>
      <c r="AB44" s="405"/>
      <c r="AC44" s="405"/>
      <c r="AD44" s="85"/>
      <c r="AF44" s="10"/>
    </row>
    <row r="45" spans="1:32" s="4" customFormat="1">
      <c r="A45" s="36"/>
      <c r="B45" s="85"/>
      <c r="C45" s="85"/>
      <c r="D45" s="85"/>
      <c r="E45" s="85"/>
      <c r="F45" s="85"/>
      <c r="G45" s="85"/>
      <c r="O45" s="85"/>
      <c r="Q45" s="122"/>
      <c r="R45" s="122"/>
      <c r="S45" s="122"/>
      <c r="T45" s="124"/>
      <c r="U45" s="125"/>
      <c r="V45" s="125"/>
      <c r="W45" s="125"/>
      <c r="X45" s="136"/>
      <c r="Y45" s="127"/>
      <c r="Z45" s="128" t="s">
        <v>216</v>
      </c>
      <c r="AA45" s="442">
        <f>0.7*AA44</f>
        <v>0</v>
      </c>
      <c r="AB45" s="442"/>
      <c r="AC45" s="442"/>
      <c r="AD45" s="85"/>
      <c r="AF45" s="10"/>
    </row>
    <row r="46" spans="1:32" s="4" customFormat="1" ht="8.1" customHeight="1">
      <c r="A46" s="36"/>
      <c r="B46" s="85"/>
      <c r="C46" s="85"/>
      <c r="D46" s="85"/>
      <c r="E46" s="85"/>
      <c r="F46" s="85"/>
      <c r="G46" s="85"/>
      <c r="O46" s="85"/>
      <c r="Q46" s="122"/>
      <c r="R46" s="122"/>
      <c r="S46" s="122"/>
      <c r="T46" s="124"/>
      <c r="U46" s="124"/>
      <c r="V46" s="124"/>
      <c r="W46" s="125"/>
      <c r="X46" s="126"/>
      <c r="Y46" s="127"/>
      <c r="Z46" s="127"/>
      <c r="AD46" s="85"/>
      <c r="AF46" s="10"/>
    </row>
    <row r="47" spans="1:32" s="4" customFormat="1" ht="15.6">
      <c r="A47" s="36"/>
      <c r="B47" s="85"/>
      <c r="C47" s="85"/>
      <c r="D47" s="85"/>
      <c r="E47" s="85"/>
      <c r="F47" s="85"/>
      <c r="G47" s="85"/>
      <c r="K47" s="129" t="s">
        <v>40</v>
      </c>
      <c r="L47" s="409">
        <f>AA44-L44</f>
        <v>0</v>
      </c>
      <c r="M47" s="410"/>
      <c r="N47" s="411"/>
      <c r="O47" s="85"/>
      <c r="S47" s="86"/>
      <c r="T47" s="27"/>
      <c r="U47" s="27"/>
      <c r="W47" s="144" t="s">
        <v>221</v>
      </c>
      <c r="X47" s="439">
        <f>ROUNDDOWN(IF(L47&lt;0,0,IF((IF(L47&gt;0,IF(AA44*0.7&gt;=100,AA44*0.7,0)))&gt;L47,L47,(IF(L47&gt;0,IF(AA44*0.7&gt;=100,AA44*0.7,0))))),0)</f>
        <v>0</v>
      </c>
      <c r="Y47" s="440"/>
      <c r="Z47" s="440"/>
      <c r="AA47" s="440"/>
      <c r="AB47" s="440"/>
      <c r="AC47" s="441"/>
      <c r="AD47" s="85"/>
      <c r="AF47" s="10"/>
    </row>
    <row r="48" spans="1:32" ht="17.399999999999999" customHeight="1">
      <c r="A48" s="26"/>
      <c r="B48" s="27"/>
      <c r="C48" s="27"/>
      <c r="D48" s="27"/>
      <c r="E48" s="27"/>
      <c r="F48" s="27"/>
      <c r="G48" s="27"/>
      <c r="H48" s="27"/>
      <c r="I48" s="27"/>
      <c r="J48" s="27"/>
      <c r="K48" s="27"/>
      <c r="L48" s="27"/>
      <c r="M48" s="27"/>
      <c r="N48" s="27"/>
      <c r="O48" s="26"/>
      <c r="P48" s="27"/>
      <c r="Q48" s="27"/>
      <c r="R48" s="27"/>
      <c r="S48" s="27"/>
      <c r="T48" s="27"/>
      <c r="U48" s="27"/>
      <c r="V48" s="27"/>
      <c r="W48" s="27"/>
      <c r="X48" s="27"/>
      <c r="Y48" s="27"/>
      <c r="Z48" s="27"/>
      <c r="AA48" s="27"/>
      <c r="AB48" s="27"/>
      <c r="AC48" s="27"/>
      <c r="AD48" s="27"/>
    </row>
    <row r="49" spans="1:30" s="4" customFormat="1" ht="19.350000000000001" customHeight="1">
      <c r="A49" s="36" t="s">
        <v>167</v>
      </c>
      <c r="B49" s="84" t="s">
        <v>222</v>
      </c>
      <c r="C49" s="36"/>
      <c r="D49" s="36"/>
      <c r="E49" s="36"/>
      <c r="F49" s="36"/>
      <c r="G49" s="36"/>
      <c r="H49" s="36"/>
      <c r="I49" s="36"/>
      <c r="J49" s="36"/>
      <c r="K49" s="36"/>
      <c r="L49" s="36"/>
      <c r="M49" s="36"/>
      <c r="N49" s="36"/>
      <c r="O49" s="85"/>
      <c r="P49" s="36"/>
      <c r="Q49" s="36"/>
      <c r="R49" s="36"/>
      <c r="S49" s="36"/>
      <c r="T49" s="36"/>
      <c r="U49" s="36"/>
      <c r="V49" s="36"/>
      <c r="W49" s="36"/>
      <c r="X49" s="36"/>
      <c r="Y49" s="36"/>
      <c r="Z49" s="36"/>
      <c r="AA49" s="36"/>
      <c r="AB49" s="36"/>
      <c r="AC49" s="85"/>
      <c r="AD49" s="85"/>
    </row>
    <row r="50" spans="1:30" s="4" customFormat="1">
      <c r="A50" s="36"/>
      <c r="B50" s="412" t="s">
        <v>90</v>
      </c>
      <c r="C50" s="412"/>
      <c r="D50" s="412"/>
      <c r="E50" s="412"/>
      <c r="F50" s="386"/>
      <c r="G50" s="387"/>
      <c r="H50" s="387"/>
      <c r="I50" s="387"/>
      <c r="J50" s="387"/>
      <c r="K50" s="387"/>
      <c r="L50" s="387"/>
      <c r="M50" s="387"/>
      <c r="N50" s="388"/>
      <c r="O50" s="85"/>
      <c r="P50" s="412" t="s">
        <v>92</v>
      </c>
      <c r="Q50" s="412"/>
      <c r="R50" s="412"/>
      <c r="S50" s="412"/>
      <c r="T50" s="386"/>
      <c r="U50" s="387"/>
      <c r="V50" s="387"/>
      <c r="W50" s="387"/>
      <c r="X50" s="387"/>
      <c r="Y50" s="387"/>
      <c r="Z50" s="387"/>
      <c r="AA50" s="387"/>
      <c r="AB50" s="387"/>
      <c r="AC50" s="388"/>
      <c r="AD50" s="85"/>
    </row>
    <row r="51" spans="1:30" s="4" customFormat="1">
      <c r="A51" s="36"/>
      <c r="B51" s="412" t="s">
        <v>91</v>
      </c>
      <c r="C51" s="412"/>
      <c r="D51" s="412"/>
      <c r="E51" s="412"/>
      <c r="F51" s="406"/>
      <c r="G51" s="407"/>
      <c r="H51" s="407"/>
      <c r="I51" s="407"/>
      <c r="J51" s="407"/>
      <c r="K51" s="407"/>
      <c r="L51" s="407"/>
      <c r="M51" s="407"/>
      <c r="N51" s="408"/>
      <c r="O51" s="85"/>
      <c r="P51" s="412" t="s">
        <v>93</v>
      </c>
      <c r="Q51" s="412"/>
      <c r="R51" s="412"/>
      <c r="S51" s="412"/>
      <c r="T51" s="386"/>
      <c r="U51" s="387"/>
      <c r="V51" s="387"/>
      <c r="W51" s="387"/>
      <c r="X51" s="387"/>
      <c r="Y51" s="387"/>
      <c r="Z51" s="387"/>
      <c r="AA51" s="387"/>
      <c r="AB51" s="387"/>
      <c r="AC51" s="388"/>
      <c r="AD51" s="85"/>
    </row>
    <row r="52" spans="1:30" ht="17.399999999999999" customHeight="1">
      <c r="A52" s="26"/>
      <c r="B52" s="27"/>
      <c r="C52" s="27"/>
      <c r="D52" s="27"/>
      <c r="E52" s="27"/>
      <c r="F52" s="27"/>
      <c r="G52" s="27"/>
      <c r="H52" s="27"/>
      <c r="I52" s="27"/>
      <c r="J52" s="27"/>
      <c r="K52" s="27"/>
      <c r="L52" s="27"/>
      <c r="M52" s="27"/>
      <c r="N52" s="27"/>
      <c r="O52" s="12"/>
      <c r="P52" s="27"/>
      <c r="Q52" s="27"/>
      <c r="R52" s="27"/>
      <c r="S52" s="27"/>
      <c r="T52" s="27"/>
      <c r="U52" s="27"/>
      <c r="V52" s="27"/>
      <c r="W52" s="27"/>
      <c r="X52" s="27"/>
      <c r="Y52" s="27"/>
      <c r="Z52" s="27"/>
      <c r="AA52" s="27"/>
      <c r="AB52" s="27"/>
      <c r="AC52" s="27"/>
      <c r="AD52" s="27"/>
    </row>
    <row r="53" spans="1:30" ht="17.399999999999999" customHeight="1">
      <c r="A53" s="26"/>
      <c r="B53" s="443" t="s">
        <v>95</v>
      </c>
      <c r="C53" s="444"/>
      <c r="D53" s="444"/>
      <c r="E53" s="444"/>
      <c r="F53" s="444"/>
      <c r="G53" s="444"/>
      <c r="H53" s="444"/>
      <c r="I53" s="444"/>
      <c r="J53" s="444"/>
      <c r="K53" s="444"/>
      <c r="L53" s="444"/>
      <c r="M53" s="445"/>
      <c r="N53" s="29"/>
      <c r="O53" s="48" t="s">
        <v>163</v>
      </c>
      <c r="P53" s="49"/>
      <c r="Q53" s="49"/>
      <c r="R53" s="49"/>
      <c r="S53" s="49"/>
      <c r="T53" s="49"/>
      <c r="U53" s="49"/>
      <c r="V53" s="49"/>
      <c r="W53" s="49"/>
      <c r="X53" s="50"/>
      <c r="Y53" s="200"/>
      <c r="Z53" s="446" t="s">
        <v>104</v>
      </c>
      <c r="AA53" s="446"/>
      <c r="AB53" s="446"/>
      <c r="AC53" s="446"/>
      <c r="AD53" s="27"/>
    </row>
    <row r="54" spans="1:30" ht="32.4" customHeight="1">
      <c r="A54" s="30" t="s">
        <v>177</v>
      </c>
      <c r="B54" s="398" t="s">
        <v>179</v>
      </c>
      <c r="C54" s="399"/>
      <c r="D54" s="399"/>
      <c r="E54" s="399"/>
      <c r="F54" s="399"/>
      <c r="G54" s="399"/>
      <c r="H54" s="399"/>
      <c r="I54" s="399"/>
      <c r="J54" s="399"/>
      <c r="K54" s="399"/>
      <c r="L54" s="399"/>
      <c r="M54" s="59" t="b">
        <v>0</v>
      </c>
      <c r="N54" s="31" t="s">
        <v>189</v>
      </c>
      <c r="O54" s="398" t="s">
        <v>164</v>
      </c>
      <c r="P54" s="399"/>
      <c r="Q54" s="399"/>
      <c r="R54" s="399"/>
      <c r="S54" s="399"/>
      <c r="T54" s="399"/>
      <c r="U54" s="399"/>
      <c r="V54" s="399"/>
      <c r="W54" s="399"/>
      <c r="X54" s="399"/>
      <c r="Y54" s="59" t="b">
        <v>0</v>
      </c>
      <c r="Z54" s="427" t="str">
        <f>IF(AND(H4&lt;&gt;0,AA4&lt;&gt;0,H6&lt;&gt;0,Y6&lt;&gt;0,I8&lt;&gt;0,AB12=TRUE,AB13=FALSE,K25&lt;=20,K20&lt;=100,X47&gt;200,F50&lt;&gt;0,F51&lt;&gt;0,M54=TRUE,Y54=TRUE,Y55=TRUE,Y56=TRUE,Y57=TRUE,Y58=TRUE,AA63=TRUE,T12&gt;=1)=TRUE,"Der Antrag ist vollständig und nach erster Prüfung korrekt!","Der Antrag ist nicht vollständig bzw. nicht förderfähig!")</f>
        <v>Der Antrag ist nicht vollständig bzw. nicht förderfähig!</v>
      </c>
      <c r="AA54" s="428"/>
      <c r="AB54" s="428"/>
      <c r="AC54" s="429"/>
      <c r="AD54" s="32"/>
    </row>
    <row r="55" spans="1:30" s="34" customFormat="1" ht="18.600000000000001" customHeight="1">
      <c r="A55" s="30" t="s">
        <v>186</v>
      </c>
      <c r="B55" s="400" t="s">
        <v>178</v>
      </c>
      <c r="C55" s="401"/>
      <c r="D55" s="401"/>
      <c r="E55" s="401"/>
      <c r="F55" s="401"/>
      <c r="G55" s="401"/>
      <c r="H55" s="401"/>
      <c r="I55" s="401"/>
      <c r="J55" s="401"/>
      <c r="K55" s="401"/>
      <c r="L55" s="401"/>
      <c r="M55" s="59" t="b">
        <v>0</v>
      </c>
      <c r="N55" s="31" t="s">
        <v>190</v>
      </c>
      <c r="O55" s="51" t="s">
        <v>291</v>
      </c>
      <c r="P55" s="52"/>
      <c r="Q55" s="53"/>
      <c r="R55" s="53"/>
      <c r="S55" s="53"/>
      <c r="T55" s="53"/>
      <c r="U55" s="53"/>
      <c r="V55" s="53"/>
      <c r="W55" s="53"/>
      <c r="X55" s="54"/>
      <c r="Y55" s="59" t="b">
        <v>0</v>
      </c>
      <c r="Z55" s="430"/>
      <c r="AA55" s="431"/>
      <c r="AB55" s="431"/>
      <c r="AC55" s="432"/>
      <c r="AD55" s="33"/>
    </row>
    <row r="56" spans="1:30" s="34" customFormat="1" ht="38.4" customHeight="1">
      <c r="A56" s="30" t="s">
        <v>187</v>
      </c>
      <c r="B56" s="398" t="s">
        <v>180</v>
      </c>
      <c r="C56" s="399"/>
      <c r="D56" s="399"/>
      <c r="E56" s="399"/>
      <c r="F56" s="399"/>
      <c r="G56" s="399"/>
      <c r="H56" s="399"/>
      <c r="I56" s="399"/>
      <c r="J56" s="399"/>
      <c r="K56" s="399"/>
      <c r="L56" s="399"/>
      <c r="M56" s="59" t="b">
        <v>0</v>
      </c>
      <c r="N56" s="35" t="s">
        <v>191</v>
      </c>
      <c r="O56" s="41" t="s">
        <v>165</v>
      </c>
      <c r="P56" s="55"/>
      <c r="Q56" s="56"/>
      <c r="R56" s="56"/>
      <c r="S56" s="56"/>
      <c r="T56" s="56"/>
      <c r="U56" s="56"/>
      <c r="V56" s="56"/>
      <c r="W56" s="56"/>
      <c r="X56" s="57"/>
      <c r="Y56" s="198" t="b">
        <v>0</v>
      </c>
      <c r="Z56" s="430"/>
      <c r="AA56" s="431"/>
      <c r="AB56" s="431"/>
      <c r="AC56" s="432"/>
      <c r="AD56" s="33"/>
    </row>
    <row r="57" spans="1:30" ht="21" customHeight="1">
      <c r="A57" s="36" t="s">
        <v>188</v>
      </c>
      <c r="B57" s="41" t="s">
        <v>290</v>
      </c>
      <c r="C57" s="42"/>
      <c r="D57" s="42"/>
      <c r="E57" s="42"/>
      <c r="F57" s="42"/>
      <c r="G57" s="42"/>
      <c r="H57" s="42"/>
      <c r="I57" s="42"/>
      <c r="J57" s="42"/>
      <c r="K57" s="42"/>
      <c r="L57" s="43"/>
      <c r="M57" s="59" t="b">
        <v>0</v>
      </c>
      <c r="N57" s="31" t="s">
        <v>192</v>
      </c>
      <c r="O57" s="51" t="s">
        <v>166</v>
      </c>
      <c r="P57" s="55"/>
      <c r="Q57" s="56"/>
      <c r="R57" s="56"/>
      <c r="S57" s="56"/>
      <c r="T57" s="56"/>
      <c r="U57" s="56"/>
      <c r="V57" s="56"/>
      <c r="W57" s="56"/>
      <c r="X57" s="57"/>
      <c r="Y57" s="59" t="b">
        <v>0</v>
      </c>
      <c r="Z57" s="430"/>
      <c r="AA57" s="431"/>
      <c r="AB57" s="431"/>
      <c r="AC57" s="432"/>
      <c r="AD57" s="32"/>
    </row>
    <row r="58" spans="1:30" s="34" customFormat="1" ht="20.100000000000001" customHeight="1">
      <c r="A58" s="30"/>
      <c r="B58" s="44"/>
      <c r="C58" s="45"/>
      <c r="D58" s="45"/>
      <c r="E58" s="45"/>
      <c r="F58" s="45"/>
      <c r="G58" s="45"/>
      <c r="H58" s="45"/>
      <c r="I58" s="45"/>
      <c r="J58" s="45"/>
      <c r="K58" s="45"/>
      <c r="L58" s="46"/>
      <c r="M58" s="47"/>
      <c r="N58" s="37" t="s">
        <v>193</v>
      </c>
      <c r="O58" s="44" t="s">
        <v>168</v>
      </c>
      <c r="P58" s="58"/>
      <c r="Q58" s="45"/>
      <c r="R58" s="45"/>
      <c r="S58" s="45"/>
      <c r="T58" s="45"/>
      <c r="U58" s="45"/>
      <c r="V58" s="45"/>
      <c r="W58" s="45"/>
      <c r="X58" s="46"/>
      <c r="Y58" s="199" t="b">
        <v>0</v>
      </c>
      <c r="Z58" s="433"/>
      <c r="AA58" s="434"/>
      <c r="AB58" s="434"/>
      <c r="AC58" s="435"/>
      <c r="AD58" s="33"/>
    </row>
    <row r="60" spans="1:30" s="4" customFormat="1" ht="242.1" customHeight="1">
      <c r="A60" s="10"/>
      <c r="B60" s="389" t="s">
        <v>304</v>
      </c>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row>
    <row r="61" spans="1:30" s="4" customFormat="1" ht="15" customHeight="1">
      <c r="A61" s="10"/>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row>
    <row r="62" spans="1:30" s="4" customFormat="1" ht="15" customHeight="1">
      <c r="A62" s="10"/>
      <c r="B62" s="413" t="s">
        <v>292</v>
      </c>
      <c r="C62" s="413"/>
      <c r="D62" s="413"/>
      <c r="E62" s="413"/>
      <c r="F62" s="414" t="s">
        <v>293</v>
      </c>
      <c r="G62" s="414"/>
      <c r="H62" s="414"/>
      <c r="I62" s="414"/>
      <c r="J62" s="414"/>
      <c r="K62" s="414"/>
      <c r="L62" s="414"/>
      <c r="M62" s="414"/>
      <c r="N62" s="414"/>
      <c r="O62" s="251"/>
      <c r="P62" s="251"/>
      <c r="Q62" s="251"/>
      <c r="R62" s="251"/>
      <c r="S62" s="251"/>
      <c r="T62" s="249"/>
      <c r="U62" s="249"/>
      <c r="V62" s="249"/>
      <c r="W62" s="249"/>
      <c r="X62" s="249"/>
      <c r="Y62" s="249"/>
      <c r="Z62" s="249"/>
      <c r="AA62" s="249"/>
      <c r="AB62" s="249"/>
      <c r="AC62" s="249"/>
    </row>
    <row r="63" spans="1:30" ht="27" customHeight="1">
      <c r="B63" s="4" t="s">
        <v>305</v>
      </c>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0"/>
      <c r="AA63" s="253" t="b">
        <v>0</v>
      </c>
      <c r="AB63" s="250"/>
      <c r="AC63" s="250"/>
    </row>
    <row r="64" spans="1:30" ht="40.35" customHeight="1">
      <c r="B64" s="248"/>
      <c r="C64" s="248"/>
      <c r="D64" s="248"/>
      <c r="E64" s="248"/>
      <c r="F64" s="248"/>
      <c r="G64" s="248"/>
      <c r="H64" s="248"/>
      <c r="I64" s="248"/>
      <c r="J64" s="248"/>
      <c r="K64" s="249"/>
      <c r="L64" s="248"/>
      <c r="M64" s="248"/>
      <c r="N64" s="248"/>
      <c r="O64" s="248"/>
      <c r="P64" s="248"/>
      <c r="Q64" s="248"/>
      <c r="R64" s="248"/>
      <c r="S64" s="248"/>
      <c r="T64" s="248"/>
      <c r="U64" s="248"/>
      <c r="V64" s="248"/>
      <c r="W64" s="248"/>
      <c r="X64" s="248"/>
      <c r="Y64" s="248"/>
      <c r="Z64" s="248"/>
      <c r="AA64" s="248"/>
      <c r="AB64" s="248"/>
      <c r="AC64" s="248"/>
    </row>
    <row r="65" spans="1:38">
      <c r="B65" s="425"/>
      <c r="C65" s="425"/>
      <c r="D65" s="425"/>
      <c r="E65" s="425"/>
      <c r="F65" s="425"/>
      <c r="G65" s="425"/>
      <c r="H65" s="425"/>
      <c r="I65" s="425"/>
      <c r="J65" s="425"/>
      <c r="L65" s="425"/>
      <c r="M65" s="425"/>
      <c r="N65" s="425"/>
      <c r="O65" s="425"/>
      <c r="P65" s="425"/>
      <c r="Q65" s="425"/>
      <c r="R65" s="425"/>
      <c r="S65" s="425"/>
      <c r="T65" s="425"/>
      <c r="U65" s="425"/>
      <c r="V65" s="425"/>
      <c r="W65" s="425"/>
      <c r="X65" s="425"/>
      <c r="Y65" s="425"/>
      <c r="Z65" s="425"/>
      <c r="AA65" s="425"/>
      <c r="AB65" s="425"/>
      <c r="AC65" s="425"/>
    </row>
    <row r="66" spans="1:38">
      <c r="B66" s="2" t="s">
        <v>108</v>
      </c>
      <c r="L66" s="2" t="s">
        <v>219</v>
      </c>
    </row>
    <row r="67" spans="1:38" ht="30" customHeight="1">
      <c r="AE67" s="2" t="s">
        <v>112</v>
      </c>
    </row>
    <row r="68" spans="1:38" s="4" customFormat="1">
      <c r="A68" s="10"/>
      <c r="B68" s="426" t="s">
        <v>306</v>
      </c>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146"/>
    </row>
    <row r="69" spans="1:38" s="90" customFormat="1" ht="5.0999999999999996" customHeight="1" thickBot="1">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99"/>
    </row>
    <row r="70" spans="1:38" ht="30" customHeight="1">
      <c r="B70" s="156"/>
      <c r="C70" s="157" t="s">
        <v>105</v>
      </c>
      <c r="D70" s="158"/>
      <c r="E70" s="158"/>
      <c r="F70" s="158"/>
      <c r="G70" s="158"/>
      <c r="H70" s="158"/>
      <c r="I70" s="158"/>
      <c r="J70" s="158"/>
      <c r="K70" s="159"/>
      <c r="L70" s="314"/>
      <c r="M70" s="315"/>
      <c r="N70" s="315"/>
      <c r="O70" s="315"/>
      <c r="P70" s="316"/>
      <c r="Q70" s="159"/>
      <c r="R70" s="160"/>
      <c r="S70" s="396" t="s">
        <v>223</v>
      </c>
      <c r="T70" s="396"/>
      <c r="U70" s="396"/>
      <c r="V70" s="396"/>
      <c r="W70" s="396"/>
      <c r="X70" s="396"/>
      <c r="Y70" s="396"/>
      <c r="Z70" s="396"/>
      <c r="AA70" s="396"/>
      <c r="AB70" s="396"/>
      <c r="AC70" s="397"/>
      <c r="AD70" s="38"/>
      <c r="AE70" s="38"/>
      <c r="AF70" s="38"/>
      <c r="AG70" s="38"/>
      <c r="AH70" s="38"/>
      <c r="AI70" s="38"/>
      <c r="AJ70" s="38"/>
      <c r="AK70" s="38"/>
      <c r="AL70" s="38"/>
    </row>
    <row r="71" spans="1:38" ht="30" customHeight="1">
      <c r="B71" s="161"/>
      <c r="C71" s="9" t="s">
        <v>106</v>
      </c>
      <c r="D71" s="84"/>
      <c r="E71" s="142"/>
      <c r="F71" s="142"/>
      <c r="G71" s="142"/>
      <c r="H71" s="142"/>
      <c r="I71" s="142"/>
      <c r="J71" s="142"/>
      <c r="K71" s="4"/>
      <c r="L71" s="317" t="s">
        <v>111</v>
      </c>
      <c r="M71" s="318" t="s">
        <v>111</v>
      </c>
      <c r="N71" s="318"/>
      <c r="O71" s="318"/>
      <c r="P71" s="319"/>
      <c r="Q71" s="4"/>
      <c r="S71" s="415"/>
      <c r="T71" s="416"/>
      <c r="U71" s="416"/>
      <c r="V71" s="416"/>
      <c r="W71" s="416"/>
      <c r="X71" s="416"/>
      <c r="Y71" s="416"/>
      <c r="Z71" s="416"/>
      <c r="AA71" s="416"/>
      <c r="AB71" s="417"/>
      <c r="AC71" s="170"/>
    </row>
    <row r="72" spans="1:38" ht="30" customHeight="1">
      <c r="B72" s="161"/>
      <c r="C72" s="84" t="s">
        <v>170</v>
      </c>
      <c r="D72" s="147"/>
      <c r="E72" s="147"/>
      <c r="F72" s="147"/>
      <c r="G72" s="147"/>
      <c r="H72" s="147"/>
      <c r="I72" s="147"/>
      <c r="J72" s="4"/>
      <c r="K72" s="4"/>
      <c r="L72" s="320"/>
      <c r="M72" s="318"/>
      <c r="N72" s="318"/>
      <c r="O72" s="318"/>
      <c r="P72" s="319"/>
      <c r="Q72" s="4"/>
      <c r="S72" s="418"/>
      <c r="T72" s="419"/>
      <c r="U72" s="419"/>
      <c r="V72" s="419"/>
      <c r="W72" s="419"/>
      <c r="X72" s="419"/>
      <c r="Y72" s="419"/>
      <c r="Z72" s="419"/>
      <c r="AA72" s="419"/>
      <c r="AB72" s="420"/>
      <c r="AC72" s="169"/>
    </row>
    <row r="73" spans="1:38" ht="30" customHeight="1">
      <c r="B73" s="161"/>
      <c r="C73" s="84" t="s">
        <v>40</v>
      </c>
      <c r="D73" s="147"/>
      <c r="E73" s="147"/>
      <c r="F73" s="147"/>
      <c r="G73" s="147"/>
      <c r="H73" s="147"/>
      <c r="I73" s="147"/>
      <c r="J73" s="4"/>
      <c r="K73" s="4"/>
      <c r="L73" s="320"/>
      <c r="M73" s="318"/>
      <c r="N73" s="318"/>
      <c r="O73" s="318"/>
      <c r="P73" s="319"/>
      <c r="Q73" s="4"/>
      <c r="S73" s="36"/>
      <c r="T73" s="36"/>
      <c r="U73" s="36"/>
      <c r="V73" s="36"/>
      <c r="W73" s="36"/>
      <c r="X73" s="36"/>
      <c r="Y73" s="36"/>
      <c r="Z73" s="36"/>
      <c r="AA73" s="36"/>
      <c r="AB73" s="143" t="s">
        <v>107</v>
      </c>
      <c r="AC73" s="162"/>
    </row>
    <row r="74" spans="1:38" ht="30" customHeight="1">
      <c r="B74" s="161"/>
      <c r="C74" s="84" t="s">
        <v>159</v>
      </c>
      <c r="D74" s="147"/>
      <c r="E74" s="147"/>
      <c r="F74" s="147"/>
      <c r="G74" s="147"/>
      <c r="H74" s="147"/>
      <c r="I74" s="147"/>
      <c r="J74" s="4"/>
      <c r="K74" s="4"/>
      <c r="L74" s="320"/>
      <c r="M74" s="318"/>
      <c r="N74" s="318"/>
      <c r="O74" s="318"/>
      <c r="P74" s="319"/>
      <c r="Q74" s="4"/>
      <c r="S74" s="36"/>
      <c r="T74" s="36"/>
      <c r="U74" s="36"/>
      <c r="V74" s="36"/>
      <c r="AC74" s="163"/>
    </row>
    <row r="75" spans="1:38" ht="30" customHeight="1">
      <c r="B75" s="164"/>
      <c r="C75" s="142"/>
      <c r="D75" s="142"/>
      <c r="E75" s="142"/>
      <c r="F75" s="142"/>
      <c r="G75" s="142"/>
      <c r="H75" s="142"/>
      <c r="I75" s="142"/>
      <c r="J75" s="10"/>
      <c r="K75" s="10"/>
      <c r="L75" s="10"/>
      <c r="M75" s="39"/>
      <c r="N75" s="39"/>
      <c r="O75" s="10"/>
      <c r="P75" s="10"/>
      <c r="Q75" s="10"/>
      <c r="S75" s="36"/>
      <c r="T75" s="36"/>
      <c r="U75" s="36"/>
      <c r="V75" s="36"/>
      <c r="W75" s="143"/>
      <c r="X75" s="143"/>
      <c r="Y75" s="143"/>
      <c r="Z75" s="143"/>
      <c r="AA75" s="143"/>
      <c r="AB75" s="143"/>
      <c r="AC75" s="165"/>
    </row>
    <row r="76" spans="1:38">
      <c r="B76" s="161"/>
      <c r="R76" s="27"/>
      <c r="S76" s="40"/>
      <c r="T76" s="40"/>
      <c r="U76" s="40"/>
      <c r="V76" s="27"/>
      <c r="W76" s="40"/>
      <c r="X76" s="40"/>
      <c r="Y76" s="40"/>
      <c r="Z76" s="40"/>
      <c r="AA76" s="40"/>
      <c r="AB76" s="40"/>
      <c r="AC76" s="163"/>
      <c r="AG76" s="15"/>
      <c r="AH76" s="15"/>
    </row>
    <row r="77" spans="1:38">
      <c r="B77" s="161"/>
      <c r="C77" s="2" t="s">
        <v>110</v>
      </c>
      <c r="S77" s="27" t="s">
        <v>108</v>
      </c>
      <c r="U77" s="27"/>
      <c r="W77" s="27" t="s">
        <v>109</v>
      </c>
      <c r="X77" s="27"/>
      <c r="Y77" s="27"/>
      <c r="Z77" s="27"/>
      <c r="AA77" s="27"/>
      <c r="AB77" s="27"/>
      <c r="AC77" s="163"/>
      <c r="AG77" s="15"/>
      <c r="AH77" s="15"/>
    </row>
    <row r="78" spans="1:38">
      <c r="B78" s="161"/>
      <c r="C78" s="148"/>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50"/>
      <c r="AC78" s="163"/>
      <c r="AG78" s="15"/>
      <c r="AH78" s="15"/>
    </row>
    <row r="79" spans="1:38">
      <c r="B79" s="161"/>
      <c r="C79" s="151"/>
      <c r="AB79" s="152"/>
      <c r="AC79" s="163"/>
      <c r="AG79" s="15"/>
      <c r="AH79" s="15"/>
    </row>
    <row r="80" spans="1:38">
      <c r="B80" s="161"/>
      <c r="C80" s="151"/>
      <c r="AB80" s="152"/>
      <c r="AC80" s="163"/>
      <c r="AG80" s="15"/>
      <c r="AH80" s="15"/>
    </row>
    <row r="81" spans="2:34">
      <c r="B81" s="161"/>
      <c r="C81" s="151"/>
      <c r="AB81" s="152"/>
      <c r="AC81" s="163"/>
      <c r="AG81" s="15"/>
      <c r="AH81" s="15"/>
    </row>
    <row r="82" spans="2:34">
      <c r="B82" s="161"/>
      <c r="C82" s="151"/>
      <c r="AB82" s="152"/>
      <c r="AC82" s="163"/>
      <c r="AG82" s="15"/>
      <c r="AH82" s="15"/>
    </row>
    <row r="83" spans="2:34">
      <c r="B83" s="161"/>
      <c r="C83" s="151"/>
      <c r="AB83" s="152"/>
      <c r="AC83" s="163"/>
      <c r="AG83" s="15"/>
      <c r="AH83" s="15"/>
    </row>
    <row r="84" spans="2:34">
      <c r="B84" s="161"/>
      <c r="C84" s="151"/>
      <c r="AB84" s="152"/>
      <c r="AC84" s="163"/>
      <c r="AG84" s="15"/>
      <c r="AH84" s="15"/>
    </row>
    <row r="85" spans="2:34">
      <c r="B85" s="161"/>
      <c r="C85" s="151"/>
      <c r="AB85" s="152"/>
      <c r="AC85" s="163"/>
      <c r="AG85" s="15"/>
      <c r="AH85" s="15"/>
    </row>
    <row r="86" spans="2:34">
      <c r="B86" s="161"/>
      <c r="C86" s="151"/>
      <c r="AB86" s="152"/>
      <c r="AC86" s="163"/>
      <c r="AG86" s="15"/>
      <c r="AH86" s="15"/>
    </row>
    <row r="87" spans="2:34">
      <c r="B87" s="161"/>
      <c r="C87" s="151"/>
      <c r="AB87" s="152"/>
      <c r="AC87" s="163"/>
      <c r="AG87" s="15"/>
      <c r="AH87" s="15"/>
    </row>
    <row r="88" spans="2:34">
      <c r="B88" s="161"/>
      <c r="C88" s="151"/>
      <c r="AB88" s="152"/>
      <c r="AC88" s="163"/>
      <c r="AG88" s="15"/>
      <c r="AH88" s="15"/>
    </row>
    <row r="89" spans="2:34">
      <c r="B89" s="161"/>
      <c r="C89" s="151"/>
      <c r="AB89" s="152"/>
      <c r="AC89" s="163"/>
      <c r="AG89" s="15"/>
      <c r="AH89" s="15"/>
    </row>
    <row r="90" spans="2:34">
      <c r="B90" s="161"/>
      <c r="C90" s="151"/>
      <c r="AB90" s="152"/>
      <c r="AC90" s="163"/>
      <c r="AG90" s="15"/>
      <c r="AH90" s="15"/>
    </row>
    <row r="91" spans="2:34">
      <c r="B91" s="161"/>
      <c r="C91" s="151"/>
      <c r="AB91" s="152"/>
      <c r="AC91" s="163"/>
      <c r="AG91" s="15"/>
      <c r="AH91" s="15"/>
    </row>
    <row r="92" spans="2:34">
      <c r="B92" s="161"/>
      <c r="C92" s="153"/>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5"/>
      <c r="AC92" s="163"/>
      <c r="AG92" s="15"/>
      <c r="AH92" s="15"/>
    </row>
    <row r="93" spans="2:34" ht="25.35" customHeight="1" thickBot="1">
      <c r="B93" s="166"/>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8"/>
    </row>
    <row r="94" spans="2:34">
      <c r="AC94" s="160"/>
    </row>
  </sheetData>
  <mergeCells count="176">
    <mergeCell ref="X15:Y15"/>
    <mergeCell ref="P16:W16"/>
    <mergeCell ref="X16:Y16"/>
    <mergeCell ref="P17:W17"/>
    <mergeCell ref="X17:Y17"/>
    <mergeCell ref="P18:W18"/>
    <mergeCell ref="X18:Y18"/>
    <mergeCell ref="P19:W19"/>
    <mergeCell ref="X19:Y19"/>
    <mergeCell ref="B15:H15"/>
    <mergeCell ref="I15:J15"/>
    <mergeCell ref="B16:H16"/>
    <mergeCell ref="I16:J16"/>
    <mergeCell ref="B17:H17"/>
    <mergeCell ref="I17:J17"/>
    <mergeCell ref="B18:H18"/>
    <mergeCell ref="I18:J18"/>
    <mergeCell ref="B19:H19"/>
    <mergeCell ref="I19:J19"/>
    <mergeCell ref="B62:E62"/>
    <mergeCell ref="F62:N62"/>
    <mergeCell ref="S71:AB72"/>
    <mergeCell ref="V12:Z13"/>
    <mergeCell ref="B65:J65"/>
    <mergeCell ref="L65:AC65"/>
    <mergeCell ref="H6:Q6"/>
    <mergeCell ref="B68:AC68"/>
    <mergeCell ref="Z54:AC58"/>
    <mergeCell ref="P29:W29"/>
    <mergeCell ref="P43:Z43"/>
    <mergeCell ref="P38:Z38"/>
    <mergeCell ref="AA38:AC38"/>
    <mergeCell ref="B42:K42"/>
    <mergeCell ref="B51:E51"/>
    <mergeCell ref="B50:E50"/>
    <mergeCell ref="X47:AC47"/>
    <mergeCell ref="L42:N42"/>
    <mergeCell ref="AA45:AC45"/>
    <mergeCell ref="L44:N44"/>
    <mergeCell ref="P50:S50"/>
    <mergeCell ref="B53:M53"/>
    <mergeCell ref="Z53:AC53"/>
    <mergeCell ref="T50:AC50"/>
    <mergeCell ref="T51:AC51"/>
    <mergeCell ref="B60:AC60"/>
    <mergeCell ref="B39:K39"/>
    <mergeCell ref="H5:Q5"/>
    <mergeCell ref="AA5:AC5"/>
    <mergeCell ref="S70:AC70"/>
    <mergeCell ref="P39:Z39"/>
    <mergeCell ref="AA42:AC42"/>
    <mergeCell ref="B54:L54"/>
    <mergeCell ref="B56:L56"/>
    <mergeCell ref="B55:L55"/>
    <mergeCell ref="I34:K34"/>
    <mergeCell ref="P42:Z42"/>
    <mergeCell ref="AA35:AC35"/>
    <mergeCell ref="AA41:AC41"/>
    <mergeCell ref="AA44:AC44"/>
    <mergeCell ref="AA40:AC40"/>
    <mergeCell ref="AA36:AC36"/>
    <mergeCell ref="AA37:AC37"/>
    <mergeCell ref="F50:N50"/>
    <mergeCell ref="F51:N51"/>
    <mergeCell ref="L47:N47"/>
    <mergeCell ref="O54:X54"/>
    <mergeCell ref="P51:S51"/>
    <mergeCell ref="AA39:AC39"/>
    <mergeCell ref="I35:K35"/>
    <mergeCell ref="X21:Y21"/>
    <mergeCell ref="I24:J24"/>
    <mergeCell ref="B25:H27"/>
    <mergeCell ref="AA43:AC43"/>
    <mergeCell ref="B36:N36"/>
    <mergeCell ref="P40:Z40"/>
    <mergeCell ref="P37:Z37"/>
    <mergeCell ref="B41:K41"/>
    <mergeCell ref="B40:K40"/>
    <mergeCell ref="B38:K38"/>
    <mergeCell ref="P41:Z41"/>
    <mergeCell ref="L40:N40"/>
    <mergeCell ref="L38:N38"/>
    <mergeCell ref="B34:H34"/>
    <mergeCell ref="L37:N37"/>
    <mergeCell ref="L41:N41"/>
    <mergeCell ref="B37:K37"/>
    <mergeCell ref="L35:N35"/>
    <mergeCell ref="P35:Z35"/>
    <mergeCell ref="L34:N34"/>
    <mergeCell ref="L39:N39"/>
    <mergeCell ref="P34:Z34"/>
    <mergeCell ref="P36:Z36"/>
    <mergeCell ref="AB16:AC16"/>
    <mergeCell ref="Z16:AA16"/>
    <mergeCell ref="M17:N17"/>
    <mergeCell ref="K17:L17"/>
    <mergeCell ref="K19:L19"/>
    <mergeCell ref="M18:N18"/>
    <mergeCell ref="P33:Z33"/>
    <mergeCell ref="P32:Z32"/>
    <mergeCell ref="B31:K31"/>
    <mergeCell ref="AB25:AC25"/>
    <mergeCell ref="AA32:AC32"/>
    <mergeCell ref="AA33:AC33"/>
    <mergeCell ref="M24:N24"/>
    <mergeCell ref="B33:K33"/>
    <mergeCell ref="B32:K32"/>
    <mergeCell ref="AB29:AC29"/>
    <mergeCell ref="L33:N33"/>
    <mergeCell ref="L32:N32"/>
    <mergeCell ref="Z17:AA17"/>
    <mergeCell ref="AB28:AC28"/>
    <mergeCell ref="P31:Z31"/>
    <mergeCell ref="Z21:AA21"/>
    <mergeCell ref="AB19:AC19"/>
    <mergeCell ref="Z19:AA19"/>
    <mergeCell ref="Z18:AA18"/>
    <mergeCell ref="V28:W28"/>
    <mergeCell ref="M23:N23"/>
    <mergeCell ref="AB23:AC23"/>
    <mergeCell ref="Z23:AA23"/>
    <mergeCell ref="I25:N27"/>
    <mergeCell ref="P23:W23"/>
    <mergeCell ref="X23:Y23"/>
    <mergeCell ref="P24:W24"/>
    <mergeCell ref="X24:Y24"/>
    <mergeCell ref="P25:W25"/>
    <mergeCell ref="X25:Y25"/>
    <mergeCell ref="B20:H20"/>
    <mergeCell ref="I20:N20"/>
    <mergeCell ref="P20:W20"/>
    <mergeCell ref="X20:Y20"/>
    <mergeCell ref="Z15:AA15"/>
    <mergeCell ref="M15:N15"/>
    <mergeCell ref="K15:L15"/>
    <mergeCell ref="K16:L16"/>
    <mergeCell ref="AA34:AC34"/>
    <mergeCell ref="AB21:AC21"/>
    <mergeCell ref="AB24:AC24"/>
    <mergeCell ref="K23:L23"/>
    <mergeCell ref="M19:N19"/>
    <mergeCell ref="K24:L24"/>
    <mergeCell ref="P28:U28"/>
    <mergeCell ref="X28:AA28"/>
    <mergeCell ref="Z24:AA24"/>
    <mergeCell ref="P27:AC27"/>
    <mergeCell ref="L31:N31"/>
    <mergeCell ref="AA31:AC31"/>
    <mergeCell ref="Z25:AA25"/>
    <mergeCell ref="AB15:AC15"/>
    <mergeCell ref="AB20:AC20"/>
    <mergeCell ref="Z20:AA20"/>
    <mergeCell ref="M16:N16"/>
    <mergeCell ref="L70:P70"/>
    <mergeCell ref="L71:P71"/>
    <mergeCell ref="L72:P72"/>
    <mergeCell ref="L73:P73"/>
    <mergeCell ref="L74:P74"/>
    <mergeCell ref="A1:AD1"/>
    <mergeCell ref="A2:AD2"/>
    <mergeCell ref="AB8:AB10"/>
    <mergeCell ref="AA4:AC4"/>
    <mergeCell ref="AB18:AC18"/>
    <mergeCell ref="I12:L12"/>
    <mergeCell ref="I13:L13"/>
    <mergeCell ref="T12:U12"/>
    <mergeCell ref="T13:U13"/>
    <mergeCell ref="H4:Q4"/>
    <mergeCell ref="I9:AA9"/>
    <mergeCell ref="I8:AA8"/>
    <mergeCell ref="I10:AA10"/>
    <mergeCell ref="AB17:AC17"/>
    <mergeCell ref="Y6:AC6"/>
    <mergeCell ref="K18:L18"/>
    <mergeCell ref="B23:H24"/>
    <mergeCell ref="I23:J23"/>
  </mergeCells>
  <conditionalFormatting sqref="F51:N51">
    <cfRule type="cellIs" dxfId="13" priority="13" operator="equal">
      <formula>0</formula>
    </cfRule>
  </conditionalFormatting>
  <conditionalFormatting sqref="I20">
    <cfRule type="cellIs" dxfId="12" priority="6" operator="greaterThan">
      <formula>100</formula>
    </cfRule>
  </conditionalFormatting>
  <conditionalFormatting sqref="L47:N47">
    <cfRule type="cellIs" dxfId="11" priority="15" operator="lessThan">
      <formula>0</formula>
    </cfRule>
  </conditionalFormatting>
  <conditionalFormatting sqref="V28:W28 AB28:AC29">
    <cfRule type="cellIs" dxfId="10" priority="9" operator="equal">
      <formula>1</formula>
    </cfRule>
  </conditionalFormatting>
  <conditionalFormatting sqref="X47">
    <cfRule type="cellIs" dxfId="9" priority="8" stopIfTrue="1" operator="equal">
      <formula>0</formula>
    </cfRule>
  </conditionalFormatting>
  <conditionalFormatting sqref="X24:AC25">
    <cfRule type="cellIs" dxfId="8" priority="1" operator="equal">
      <formula>1</formula>
    </cfRule>
  </conditionalFormatting>
  <conditionalFormatting sqref="X47:AC47">
    <cfRule type="cellIs" dxfId="7" priority="7" stopIfTrue="1" operator="lessThan">
      <formula>100</formula>
    </cfRule>
  </conditionalFormatting>
  <conditionalFormatting sqref="Z54">
    <cfRule type="containsText" dxfId="6" priority="17" operator="containsText" text="Der Antrag ist nicht vollständig bzw. nicht förderfähig!">
      <formula>NOT(ISERROR(SEARCH("Der Antrag ist nicht vollständig bzw. nicht förderfähig!",Z54)))</formula>
    </cfRule>
    <cfRule type="containsText" dxfId="5" priority="18" operator="containsText" text="Der Antrag ist vollständig und nach erster Prüfung korrekt!">
      <formula>NOT(ISERROR(SEARCH("Der Antrag ist vollständig und nach erster Prüfung korrekt!",Z54)))</formula>
    </cfRule>
    <cfRule type="iconSet" priority="19">
      <iconSet iconSet="3TrafficLights2">
        <cfvo type="percent" val="0"/>
        <cfvo type="percent" val="33"/>
        <cfvo type="percent" val="67"/>
      </iconSet>
    </cfRule>
  </conditionalFormatting>
  <dataValidations disablePrompts="1" count="4">
    <dataValidation type="list" allowBlank="1" showInputMessage="1" showErrorMessage="1" sqref="I8:AA10" xr:uid="{00000000-0002-0000-0200-000000000000}">
      <formula1>Themenschwerpunkte</formula1>
    </dataValidation>
    <dataValidation type="textLength" operator="equal" allowBlank="1" showInputMessage="1" showErrorMessage="1" error="hast du vielleicht eine Zahl vergessen? " sqref="F51:N51" xr:uid="{00000000-0002-0000-0200-000001000000}">
      <formula1>22</formula1>
    </dataValidation>
    <dataValidation type="textLength" allowBlank="1" showInputMessage="1" showErrorMessage="1" sqref="F50:N50" xr:uid="{00000000-0002-0000-0200-000002000000}">
      <formula1>3</formula1>
      <formula2>43</formula2>
    </dataValidation>
    <dataValidation allowBlank="1" showInputMessage="1" showErrorMessage="1" prompt="Zuwendungsfähig sind nur die Ausgaben, die für Teilnehmende aus Bayern anfallen." sqref="AA32:AC40" xr:uid="{00000000-0002-0000-0200-000003000000}"/>
  </dataValidations>
  <hyperlinks>
    <hyperlink ref="O62" r:id="rId1" location="c3698" display="Datenschutz" xr:uid="{00000000-0004-0000-0200-000000000000}"/>
    <hyperlink ref="B62:E62" r:id="rId2" display="Datenschutz" xr:uid="{DF6AA530-F267-429E-BEF5-C3FB3C1DC6F1}"/>
  </hyperlinks>
  <pageMargins left="0.35433070866141736" right="0.27559055118110237" top="0.9055118110236221" bottom="0.31496062992125984" header="0.19685039370078741" footer="0.19685039370078741"/>
  <pageSetup paperSize="9" fitToHeight="0" orientation="landscape" r:id="rId3"/>
  <headerFooter>
    <oddHeader>&amp;L&amp;"Roboto,Standard"
Bearbeitungsnummer des 
Bezirksjugendrings Oberfranken:&amp;C
&amp;"Roboto,Standard"&amp;24AEJ kurz  .........................</oddHeader>
    <oddFooter>&amp;C&amp;"Roboto,Standard"&amp;10Bezirksjugendring Oberfranken, Opernstraße 5, 95444 Bayreuth&amp;R&amp;"Roboto,Standard"Seite &amp;P von 2</oddFooter>
  </headerFooter>
  <rowBreaks count="1" manualBreakCount="1">
    <brk id="58" max="29" man="1"/>
  </rowBreaks>
  <ignoredErrors>
    <ignoredError sqref="AC8:AC10 L34 AA41:AA42"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2050" r:id="rId6" name="Check Box 2">
              <controlPr defaultSize="0" autoFill="0" autoLine="0" autoPict="0">
                <anchor moveWithCells="1">
                  <from>
                    <xdr:col>26</xdr:col>
                    <xdr:colOff>182880</xdr:colOff>
                    <xdr:row>11</xdr:row>
                    <xdr:rowOff>0</xdr:rowOff>
                  </from>
                  <to>
                    <xdr:col>28</xdr:col>
                    <xdr:colOff>121920</xdr:colOff>
                    <xdr:row>12</xdr:row>
                    <xdr:rowOff>7620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26</xdr:col>
                    <xdr:colOff>182880</xdr:colOff>
                    <xdr:row>12</xdr:row>
                    <xdr:rowOff>0</xdr:rowOff>
                  </from>
                  <to>
                    <xdr:col>28</xdr:col>
                    <xdr:colOff>144780</xdr:colOff>
                    <xdr:row>13</xdr:row>
                    <xdr:rowOff>7620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24</xdr:col>
                    <xdr:colOff>45720</xdr:colOff>
                    <xdr:row>54</xdr:row>
                    <xdr:rowOff>7620</xdr:rowOff>
                  </from>
                  <to>
                    <xdr:col>25</xdr:col>
                    <xdr:colOff>30480</xdr:colOff>
                    <xdr:row>54</xdr:row>
                    <xdr:rowOff>182880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24</xdr:col>
                    <xdr:colOff>45720</xdr:colOff>
                    <xdr:row>53</xdr:row>
                    <xdr:rowOff>30480</xdr:rowOff>
                  </from>
                  <to>
                    <xdr:col>25</xdr:col>
                    <xdr:colOff>30480</xdr:colOff>
                    <xdr:row>53</xdr:row>
                    <xdr:rowOff>198120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12</xdr:col>
                    <xdr:colOff>45720</xdr:colOff>
                    <xdr:row>53</xdr:row>
                    <xdr:rowOff>38100</xdr:rowOff>
                  </from>
                  <to>
                    <xdr:col>13</xdr:col>
                    <xdr:colOff>45720</xdr:colOff>
                    <xdr:row>53</xdr:row>
                    <xdr:rowOff>198120</xdr:rowOff>
                  </to>
                </anchor>
              </controlPr>
            </control>
          </mc:Choice>
        </mc:AlternateContent>
        <mc:AlternateContent xmlns:mc="http://schemas.openxmlformats.org/markup-compatibility/2006">
          <mc:Choice Requires="x14">
            <control shapeId="14374" r:id="rId11" name="Check Box 10278">
              <controlPr defaultSize="0" autoFill="0" autoLine="0" autoPict="0">
                <anchor moveWithCells="1">
                  <from>
                    <xdr:col>24</xdr:col>
                    <xdr:colOff>45720</xdr:colOff>
                    <xdr:row>56</xdr:row>
                    <xdr:rowOff>7620</xdr:rowOff>
                  </from>
                  <to>
                    <xdr:col>25</xdr:col>
                    <xdr:colOff>30480</xdr:colOff>
                    <xdr:row>56</xdr:row>
                    <xdr:rowOff>182880</xdr:rowOff>
                  </to>
                </anchor>
              </controlPr>
            </control>
          </mc:Choice>
        </mc:AlternateContent>
        <mc:AlternateContent xmlns:mc="http://schemas.openxmlformats.org/markup-compatibility/2006">
          <mc:Choice Requires="x14">
            <control shapeId="14375" r:id="rId12" name="Check Box 10279">
              <controlPr defaultSize="0" autoFill="0" autoLine="0" autoPict="0">
                <anchor moveWithCells="1">
                  <from>
                    <xdr:col>24</xdr:col>
                    <xdr:colOff>45720</xdr:colOff>
                    <xdr:row>55</xdr:row>
                    <xdr:rowOff>152400</xdr:rowOff>
                  </from>
                  <to>
                    <xdr:col>25</xdr:col>
                    <xdr:colOff>30480</xdr:colOff>
                    <xdr:row>55</xdr:row>
                    <xdr:rowOff>312420</xdr:rowOff>
                  </to>
                </anchor>
              </controlPr>
            </control>
          </mc:Choice>
        </mc:AlternateContent>
        <mc:AlternateContent xmlns:mc="http://schemas.openxmlformats.org/markup-compatibility/2006">
          <mc:Choice Requires="x14">
            <control shapeId="14376" r:id="rId13" name="Check Box 10280">
              <controlPr defaultSize="0" autoFill="0" autoLine="0" autoPict="0">
                <anchor moveWithCells="1">
                  <from>
                    <xdr:col>24</xdr:col>
                    <xdr:colOff>45720</xdr:colOff>
                    <xdr:row>56</xdr:row>
                    <xdr:rowOff>198120</xdr:rowOff>
                  </from>
                  <to>
                    <xdr:col>25</xdr:col>
                    <xdr:colOff>30480</xdr:colOff>
                    <xdr:row>57</xdr:row>
                    <xdr:rowOff>160020</xdr:rowOff>
                  </to>
                </anchor>
              </controlPr>
            </control>
          </mc:Choice>
        </mc:AlternateContent>
        <mc:AlternateContent xmlns:mc="http://schemas.openxmlformats.org/markup-compatibility/2006">
          <mc:Choice Requires="x14">
            <control shapeId="14383" r:id="rId14" name="Check Box 10287">
              <controlPr defaultSize="0" autoFill="0" autoLine="0" autoPict="0">
                <anchor moveWithCells="1">
                  <from>
                    <xdr:col>12</xdr:col>
                    <xdr:colOff>45720</xdr:colOff>
                    <xdr:row>56</xdr:row>
                    <xdr:rowOff>7620</xdr:rowOff>
                  </from>
                  <to>
                    <xdr:col>13</xdr:col>
                    <xdr:colOff>45720</xdr:colOff>
                    <xdr:row>56</xdr:row>
                    <xdr:rowOff>182880</xdr:rowOff>
                  </to>
                </anchor>
              </controlPr>
            </control>
          </mc:Choice>
        </mc:AlternateContent>
        <mc:AlternateContent xmlns:mc="http://schemas.openxmlformats.org/markup-compatibility/2006">
          <mc:Choice Requires="x14">
            <control shapeId="14384" r:id="rId15" name="Check Box 10288">
              <controlPr defaultSize="0" autoFill="0" autoLine="0" autoPict="0">
                <anchor moveWithCells="1">
                  <from>
                    <xdr:col>12</xdr:col>
                    <xdr:colOff>38100</xdr:colOff>
                    <xdr:row>54</xdr:row>
                    <xdr:rowOff>7620</xdr:rowOff>
                  </from>
                  <to>
                    <xdr:col>13</xdr:col>
                    <xdr:colOff>45720</xdr:colOff>
                    <xdr:row>54</xdr:row>
                    <xdr:rowOff>160020</xdr:rowOff>
                  </to>
                </anchor>
              </controlPr>
            </control>
          </mc:Choice>
        </mc:AlternateContent>
        <mc:AlternateContent xmlns:mc="http://schemas.openxmlformats.org/markup-compatibility/2006">
          <mc:Choice Requires="x14">
            <control shapeId="14387" r:id="rId16" name="Check Box 10291">
              <controlPr defaultSize="0" autoFill="0" autoLine="0" autoPict="0">
                <anchor moveWithCells="1">
                  <from>
                    <xdr:col>12</xdr:col>
                    <xdr:colOff>38100</xdr:colOff>
                    <xdr:row>55</xdr:row>
                    <xdr:rowOff>45720</xdr:rowOff>
                  </from>
                  <to>
                    <xdr:col>13</xdr:col>
                    <xdr:colOff>45720</xdr:colOff>
                    <xdr:row>55</xdr:row>
                    <xdr:rowOff>220980</xdr:rowOff>
                  </to>
                </anchor>
              </controlPr>
            </control>
          </mc:Choice>
        </mc:AlternateContent>
        <mc:AlternateContent xmlns:mc="http://schemas.openxmlformats.org/markup-compatibility/2006">
          <mc:Choice Requires="x14">
            <control shapeId="14396" r:id="rId17" name="Check Box 10300">
              <controlPr defaultSize="0" autoFill="0" autoLine="0" autoPict="0">
                <anchor moveWithCells="1">
                  <from>
                    <xdr:col>26</xdr:col>
                    <xdr:colOff>182880</xdr:colOff>
                    <xdr:row>11</xdr:row>
                    <xdr:rowOff>0</xdr:rowOff>
                  </from>
                  <to>
                    <xdr:col>28</xdr:col>
                    <xdr:colOff>121920</xdr:colOff>
                    <xdr:row>12</xdr:row>
                    <xdr:rowOff>7620</xdr:rowOff>
                  </to>
                </anchor>
              </controlPr>
            </control>
          </mc:Choice>
        </mc:AlternateContent>
        <mc:AlternateContent xmlns:mc="http://schemas.openxmlformats.org/markup-compatibility/2006">
          <mc:Choice Requires="x14">
            <control shapeId="14397" r:id="rId18" name="Check Box 10301">
              <controlPr defaultSize="0" autoFill="0" autoLine="0" autoPict="0">
                <anchor moveWithCells="1">
                  <from>
                    <xdr:col>26</xdr:col>
                    <xdr:colOff>182880</xdr:colOff>
                    <xdr:row>12</xdr:row>
                    <xdr:rowOff>0</xdr:rowOff>
                  </from>
                  <to>
                    <xdr:col>28</xdr:col>
                    <xdr:colOff>144780</xdr:colOff>
                    <xdr:row>13</xdr:row>
                    <xdr:rowOff>7620</xdr:rowOff>
                  </to>
                </anchor>
              </controlPr>
            </control>
          </mc:Choice>
        </mc:AlternateContent>
        <mc:AlternateContent xmlns:mc="http://schemas.openxmlformats.org/markup-compatibility/2006">
          <mc:Choice Requires="x14">
            <control shapeId="14402" r:id="rId19" name="Check Box 10306">
              <controlPr defaultSize="0" autoFill="0" autoLine="0" autoPict="0">
                <anchor moveWithCells="1">
                  <from>
                    <xdr:col>24</xdr:col>
                    <xdr:colOff>198120</xdr:colOff>
                    <xdr:row>62</xdr:row>
                    <xdr:rowOff>30480</xdr:rowOff>
                  </from>
                  <to>
                    <xdr:col>26</xdr:col>
                    <xdr:colOff>160020</xdr:colOff>
                    <xdr:row>63</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AM54"/>
  <sheetViews>
    <sheetView showGridLines="0" showZeros="0" view="pageBreakPreview" zoomScale="95" zoomScaleNormal="100" zoomScaleSheetLayoutView="95" zoomScalePageLayoutView="115" workbookViewId="0">
      <selection activeCell="B42" sqref="B42:AH42"/>
    </sheetView>
  </sheetViews>
  <sheetFormatPr baseColWidth="10" defaultColWidth="11.44140625" defaultRowHeight="14.4"/>
  <cols>
    <col min="1" max="1" width="2.88671875" style="91" customWidth="1"/>
    <col min="2" max="2" width="4.44140625" style="90" customWidth="1"/>
    <col min="3" max="7" width="3.109375" style="90" customWidth="1"/>
    <col min="8" max="8" width="11.5546875" style="90" customWidth="1"/>
    <col min="9" max="9" width="4.44140625" style="90" customWidth="1"/>
    <col min="10" max="17" width="3.109375" style="90" customWidth="1"/>
    <col min="18" max="18" width="2.109375" style="90" customWidth="1"/>
    <col min="19" max="24" width="3.44140625" style="90" customWidth="1"/>
    <col min="25" max="25" width="4.44140625" style="90" customWidth="1"/>
    <col min="26" max="27" width="3.44140625" style="90" customWidth="1"/>
    <col min="28" max="28" width="6.44140625" style="90" customWidth="1"/>
    <col min="29" max="34" width="3.109375" style="90" customWidth="1"/>
    <col min="35" max="35" width="2.88671875" style="90" customWidth="1"/>
    <col min="36" max="16384" width="11.44140625" style="90"/>
  </cols>
  <sheetData>
    <row r="1" spans="1:35" ht="36.75" customHeight="1">
      <c r="A1" s="450" t="s">
        <v>307</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row>
    <row r="2" spans="1:35" s="2" customFormat="1" ht="20.399999999999999" customHeight="1">
      <c r="A2" s="322" t="s">
        <v>220</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row>
    <row r="3" spans="1:35">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row>
    <row r="4" spans="1:35" s="107" customFormat="1">
      <c r="A4" s="116"/>
      <c r="B4" s="116" t="s">
        <v>158</v>
      </c>
      <c r="H4" s="468">
        <f>'TN-Liste_AEJ_kurz'!D1</f>
        <v>0</v>
      </c>
      <c r="I4" s="469"/>
      <c r="J4" s="469"/>
      <c r="K4" s="469"/>
      <c r="L4" s="469"/>
      <c r="M4" s="469"/>
      <c r="N4" s="469"/>
      <c r="O4" s="469"/>
      <c r="P4" s="469"/>
      <c r="Q4" s="469"/>
      <c r="R4" s="469"/>
      <c r="S4" s="469"/>
      <c r="T4" s="470"/>
      <c r="V4" s="116" t="s">
        <v>212</v>
      </c>
      <c r="AE4" s="478">
        <f>'TN-Liste_AEJ_kurz'!D2</f>
        <v>0</v>
      </c>
      <c r="AF4" s="479"/>
      <c r="AG4" s="479"/>
      <c r="AH4" s="480"/>
    </row>
    <row r="5" spans="1:35" s="4" customFormat="1">
      <c r="A5" s="10"/>
      <c r="B5" s="4" t="s">
        <v>302</v>
      </c>
      <c r="H5" s="131"/>
      <c r="I5" s="472">
        <f>Antrag_AEJ_kurz!H5</f>
        <v>0</v>
      </c>
      <c r="J5" s="473"/>
      <c r="K5" s="473"/>
      <c r="L5" s="473"/>
      <c r="M5" s="473"/>
      <c r="N5" s="473"/>
      <c r="O5" s="473"/>
      <c r="P5" s="473"/>
      <c r="Q5" s="473"/>
      <c r="R5" s="473"/>
      <c r="S5" s="473"/>
      <c r="T5" s="474"/>
      <c r="U5" s="117"/>
      <c r="V5" s="116" t="s">
        <v>185</v>
      </c>
      <c r="W5" s="107"/>
      <c r="AE5" s="478">
        <f>Antrag_AEJ_kurz!AA5</f>
        <v>0</v>
      </c>
      <c r="AF5" s="479"/>
      <c r="AG5" s="479"/>
      <c r="AH5" s="480"/>
    </row>
    <row r="6" spans="1:35" s="107" customFormat="1">
      <c r="A6" s="116"/>
      <c r="B6" s="116" t="s">
        <v>211</v>
      </c>
      <c r="H6" s="116"/>
      <c r="I6" s="475">
        <f>'TN-Liste_AEJ_kurz'!D3</f>
        <v>0</v>
      </c>
      <c r="J6" s="476"/>
      <c r="K6" s="476"/>
      <c r="L6" s="476"/>
      <c r="M6" s="476"/>
      <c r="N6" s="476"/>
      <c r="O6" s="476"/>
      <c r="P6" s="476"/>
      <c r="Q6" s="476"/>
      <c r="R6" s="476"/>
      <c r="S6" s="476"/>
      <c r="T6" s="477"/>
      <c r="V6" s="116" t="s">
        <v>214</v>
      </c>
      <c r="AB6" s="478">
        <f>Antrag_AEJ_kurz!Y6</f>
        <v>0</v>
      </c>
      <c r="AC6" s="479"/>
      <c r="AD6" s="479"/>
      <c r="AE6" s="479"/>
      <c r="AF6" s="479"/>
      <c r="AG6" s="479"/>
      <c r="AH6" s="480"/>
    </row>
    <row r="7" spans="1:35" ht="4.5" customHeight="1"/>
    <row r="8" spans="1:35">
      <c r="B8" s="107" t="s">
        <v>274</v>
      </c>
      <c r="I8" s="489">
        <f>'TN-Liste_AEJ_kurz'!N3</f>
        <v>0</v>
      </c>
      <c r="J8" s="490"/>
      <c r="K8" s="490"/>
      <c r="L8" s="490"/>
      <c r="M8" s="490"/>
      <c r="N8" s="491"/>
      <c r="O8" s="92"/>
      <c r="P8" s="492" t="s">
        <v>194</v>
      </c>
      <c r="Q8" s="492"/>
      <c r="R8" s="492"/>
      <c r="S8" s="492"/>
      <c r="T8" s="492"/>
      <c r="U8" s="493"/>
      <c r="V8" s="494">
        <f>Antrag_AEJ_kurz!T12</f>
        <v>0</v>
      </c>
      <c r="W8" s="495"/>
      <c r="AE8" s="93"/>
      <c r="AF8" s="94"/>
      <c r="AG8" s="93"/>
      <c r="AH8" s="93"/>
    </row>
    <row r="9" spans="1:35">
      <c r="B9" s="107" t="s">
        <v>275</v>
      </c>
      <c r="I9" s="489">
        <f>'TN-Liste_AEJ_kurz'!N4</f>
        <v>0</v>
      </c>
      <c r="J9" s="490"/>
      <c r="K9" s="490"/>
      <c r="L9" s="490"/>
      <c r="M9" s="490"/>
      <c r="N9" s="491"/>
      <c r="O9" s="92"/>
      <c r="P9" s="116" t="s">
        <v>195</v>
      </c>
      <c r="Q9" s="116"/>
      <c r="R9" s="116"/>
      <c r="S9" s="116"/>
      <c r="T9" s="116"/>
      <c r="U9" s="116"/>
      <c r="V9" s="496">
        <f>Antrag_AEJ_kurz!T13</f>
        <v>0</v>
      </c>
      <c r="W9" s="497"/>
      <c r="AE9" s="93"/>
      <c r="AF9" s="94"/>
      <c r="AG9" s="93"/>
      <c r="AH9" s="93"/>
    </row>
    <row r="10" spans="1:35" ht="4.5" customHeight="1"/>
    <row r="11" spans="1:35">
      <c r="A11" s="95"/>
      <c r="B11" s="498" t="s">
        <v>34</v>
      </c>
      <c r="C11" s="499"/>
      <c r="D11" s="499"/>
      <c r="E11" s="499"/>
      <c r="F11" s="499"/>
      <c r="G11" s="499"/>
      <c r="H11" s="499"/>
      <c r="I11" s="499"/>
      <c r="J11" s="499"/>
      <c r="K11" s="500"/>
      <c r="L11" s="481" t="s">
        <v>85</v>
      </c>
      <c r="M11" s="481"/>
      <c r="N11" s="481" t="s">
        <v>86</v>
      </c>
      <c r="O11" s="481"/>
      <c r="P11" s="481" t="s">
        <v>296</v>
      </c>
      <c r="Q11" s="481"/>
      <c r="AC11" s="481" t="s">
        <v>85</v>
      </c>
      <c r="AD11" s="481"/>
      <c r="AE11" s="481" t="s">
        <v>86</v>
      </c>
      <c r="AF11" s="481"/>
      <c r="AG11" s="481" t="s">
        <v>296</v>
      </c>
      <c r="AH11" s="481"/>
    </row>
    <row r="12" spans="1:35">
      <c r="A12" s="95"/>
      <c r="B12" s="482" t="s">
        <v>299</v>
      </c>
      <c r="C12" s="483"/>
      <c r="D12" s="483"/>
      <c r="E12" s="483"/>
      <c r="F12" s="483"/>
      <c r="G12" s="483"/>
      <c r="H12" s="483"/>
      <c r="I12" s="483"/>
      <c r="J12" s="483"/>
      <c r="K12" s="484"/>
      <c r="L12" s="485">
        <f>COUNTIF('TN-Liste_AEJ_kurz'!E31:E151,"x")</f>
        <v>0</v>
      </c>
      <c r="M12" s="485"/>
      <c r="N12" s="485">
        <f>COUNTIF('TN-Liste_AEJ_kurz'!D31:D151,"x")</f>
        <v>0</v>
      </c>
      <c r="O12" s="485"/>
      <c r="P12" s="485">
        <f>COUNTIF('TN-Liste_AEJ_kurz'!F31:F151,"x")</f>
        <v>0</v>
      </c>
      <c r="Q12" s="485"/>
      <c r="S12" s="486" t="s">
        <v>156</v>
      </c>
      <c r="T12" s="487"/>
      <c r="U12" s="487"/>
      <c r="V12" s="487"/>
      <c r="W12" s="487"/>
      <c r="X12" s="487"/>
      <c r="Y12" s="487"/>
      <c r="Z12" s="487"/>
      <c r="AA12" s="487"/>
      <c r="AB12" s="488"/>
      <c r="AC12" s="485">
        <f>SUM('TN-Liste_AEJ_kurz'!AK8:AK12)</f>
        <v>0</v>
      </c>
      <c r="AD12" s="485"/>
      <c r="AE12" s="485">
        <f>SUM('TN-Liste_AEJ_kurz'!AJ8:AJ12)</f>
        <v>0</v>
      </c>
      <c r="AF12" s="485"/>
      <c r="AG12" s="485">
        <f>SUM('TN-Liste_AEJ_kurz'!AL8:AL12)</f>
        <v>0</v>
      </c>
      <c r="AH12" s="485"/>
    </row>
    <row r="13" spans="1:35">
      <c r="A13" s="95"/>
      <c r="B13" s="482" t="s">
        <v>210</v>
      </c>
      <c r="C13" s="483"/>
      <c r="D13" s="483"/>
      <c r="E13" s="483"/>
      <c r="F13" s="483"/>
      <c r="G13" s="483"/>
      <c r="H13" s="483"/>
      <c r="I13" s="483"/>
      <c r="J13" s="483"/>
      <c r="K13" s="484"/>
      <c r="L13" s="506">
        <f>L12+N12+P12</f>
        <v>0</v>
      </c>
      <c r="M13" s="507"/>
      <c r="N13" s="507"/>
      <c r="O13" s="507"/>
      <c r="P13" s="507"/>
      <c r="Q13" s="508"/>
      <c r="S13" s="517" t="s">
        <v>157</v>
      </c>
      <c r="T13" s="518"/>
      <c r="U13" s="518"/>
      <c r="V13" s="518"/>
      <c r="W13" s="518"/>
      <c r="X13" s="518"/>
      <c r="Y13" s="518"/>
      <c r="Z13" s="518"/>
      <c r="AA13" s="518"/>
      <c r="AB13" s="519"/>
      <c r="AC13" s="485">
        <f>SUM('TN-Liste_AEJ_kurz'!AO10:AO11)</f>
        <v>0</v>
      </c>
      <c r="AD13" s="485"/>
      <c r="AE13" s="485">
        <f>SUM('TN-Liste_AEJ_kurz'!AP10:AP11)</f>
        <v>0</v>
      </c>
      <c r="AF13" s="485"/>
      <c r="AG13" s="485">
        <f>SUM('TN-Liste_AEJ_kurz'!AQ10:AQ11)</f>
        <v>0</v>
      </c>
      <c r="AH13" s="485"/>
    </row>
    <row r="14" spans="1:35" ht="4.5" customHeight="1">
      <c r="A14" s="95"/>
    </row>
    <row r="15" spans="1:35" ht="15" customHeight="1">
      <c r="A15" s="95"/>
      <c r="B15" s="520" t="s">
        <v>148</v>
      </c>
      <c r="C15" s="521"/>
      <c r="D15" s="521"/>
      <c r="E15" s="521"/>
      <c r="F15" s="521"/>
      <c r="G15" s="521"/>
      <c r="H15" s="521"/>
      <c r="I15" s="521"/>
      <c r="J15" s="521"/>
      <c r="K15" s="522"/>
      <c r="L15" s="509" t="s">
        <v>85</v>
      </c>
      <c r="M15" s="511"/>
      <c r="N15" s="509" t="s">
        <v>86</v>
      </c>
      <c r="O15" s="511"/>
      <c r="P15" s="481" t="s">
        <v>296</v>
      </c>
      <c r="Q15" s="481"/>
      <c r="S15" s="526" t="s">
        <v>53</v>
      </c>
      <c r="T15" s="526"/>
      <c r="U15" s="526"/>
      <c r="V15" s="526"/>
      <c r="W15" s="526"/>
      <c r="X15" s="526"/>
      <c r="Y15" s="526"/>
      <c r="Z15" s="526"/>
      <c r="AA15" s="526"/>
      <c r="AB15" s="526"/>
      <c r="AC15" s="526"/>
      <c r="AD15" s="526"/>
      <c r="AE15" s="526"/>
      <c r="AF15" s="526"/>
      <c r="AG15" s="526"/>
      <c r="AH15" s="526"/>
    </row>
    <row r="16" spans="1:35">
      <c r="A16" s="95"/>
      <c r="B16" s="523"/>
      <c r="C16" s="524"/>
      <c r="D16" s="524"/>
      <c r="E16" s="524"/>
      <c r="F16" s="524"/>
      <c r="G16" s="524"/>
      <c r="H16" s="524"/>
      <c r="I16" s="524"/>
      <c r="J16" s="524"/>
      <c r="K16" s="525"/>
      <c r="L16" s="504">
        <f>COUNTIF('TN-Liste_AEJ_kurz'!E8:E24,"x")</f>
        <v>0</v>
      </c>
      <c r="M16" s="505"/>
      <c r="N16" s="504">
        <f>COUNTIF('TN-Liste_AEJ_kurz'!D8:D24,"x")</f>
        <v>0</v>
      </c>
      <c r="O16" s="505"/>
      <c r="P16" s="504">
        <f>COUNTIF('TN-Liste_AEJ_kurz'!F8:F24,"x")</f>
        <v>0</v>
      </c>
      <c r="Q16" s="505"/>
      <c r="S16" s="527" t="s">
        <v>28</v>
      </c>
      <c r="T16" s="527"/>
      <c r="U16" s="527"/>
      <c r="V16" s="527"/>
      <c r="W16" s="527"/>
      <c r="X16" s="527"/>
      <c r="Y16" s="485">
        <f>'TN-Liste_AEJ_kurz'!AO12</f>
        <v>0</v>
      </c>
      <c r="Z16" s="485"/>
      <c r="AA16" s="527" t="s">
        <v>303</v>
      </c>
      <c r="AB16" s="527"/>
      <c r="AC16" s="527"/>
      <c r="AD16" s="527"/>
      <c r="AE16" s="527"/>
      <c r="AF16" s="527"/>
      <c r="AG16" s="485">
        <f>'TN-Liste_AEJ_kurz'!AO13</f>
        <v>0</v>
      </c>
      <c r="AH16" s="485"/>
    </row>
    <row r="17" spans="1:39">
      <c r="A17" s="95"/>
      <c r="B17" s="482" t="s">
        <v>308</v>
      </c>
      <c r="C17" s="483"/>
      <c r="D17" s="483"/>
      <c r="E17" s="483"/>
      <c r="F17" s="483"/>
      <c r="G17" s="483"/>
      <c r="H17" s="483"/>
      <c r="I17" s="483"/>
      <c r="J17" s="483"/>
      <c r="K17" s="484"/>
      <c r="L17" s="506">
        <f>L16+N16+P16</f>
        <v>0</v>
      </c>
      <c r="M17" s="507"/>
      <c r="N17" s="507"/>
      <c r="O17" s="507"/>
      <c r="P17" s="507"/>
      <c r="Q17" s="508"/>
      <c r="S17" s="96"/>
      <c r="T17" s="96"/>
      <c r="U17" s="96"/>
      <c r="V17" s="96"/>
      <c r="W17" s="96"/>
      <c r="X17" s="96"/>
      <c r="Y17" s="96"/>
      <c r="Z17" s="96"/>
      <c r="AA17" s="501" t="s">
        <v>161</v>
      </c>
      <c r="AB17" s="502"/>
      <c r="AC17" s="502"/>
      <c r="AD17" s="502"/>
      <c r="AE17" s="502"/>
      <c r="AF17" s="503"/>
      <c r="AG17" s="485">
        <f>'TN-Liste_AEJ_kurz'!AO14</f>
        <v>0</v>
      </c>
      <c r="AH17" s="485"/>
    </row>
    <row r="18" spans="1:39" ht="4.5" customHeight="1">
      <c r="A18" s="95"/>
    </row>
    <row r="19" spans="1:39" ht="4.5" customHeight="1">
      <c r="B19" s="96"/>
      <c r="C19" s="96"/>
      <c r="D19" s="96"/>
      <c r="E19" s="96"/>
      <c r="F19" s="96"/>
      <c r="G19" s="96"/>
      <c r="H19" s="96"/>
      <c r="I19" s="96"/>
      <c r="J19" s="96"/>
      <c r="K19" s="96"/>
      <c r="L19" s="96"/>
      <c r="M19" s="96"/>
      <c r="N19" s="96"/>
      <c r="O19" s="96"/>
      <c r="P19" s="96"/>
      <c r="R19" s="96"/>
      <c r="S19" s="96"/>
      <c r="T19" s="96"/>
      <c r="U19" s="96"/>
      <c r="V19" s="96"/>
      <c r="W19" s="96"/>
      <c r="X19" s="96"/>
      <c r="Y19" s="96"/>
      <c r="Z19" s="96"/>
      <c r="AA19" s="96"/>
      <c r="AB19" s="96"/>
      <c r="AC19" s="96"/>
      <c r="AD19" s="96"/>
      <c r="AE19" s="96"/>
    </row>
    <row r="20" spans="1:39">
      <c r="B20" s="526" t="s">
        <v>35</v>
      </c>
      <c r="C20" s="526"/>
      <c r="D20" s="526"/>
      <c r="E20" s="526"/>
      <c r="F20" s="526"/>
      <c r="G20" s="526"/>
      <c r="H20" s="526"/>
      <c r="I20" s="526"/>
      <c r="J20" s="526"/>
      <c r="K20" s="526"/>
      <c r="L20" s="509" t="s">
        <v>89</v>
      </c>
      <c r="M20" s="510"/>
      <c r="N20" s="510"/>
      <c r="O20" s="510"/>
      <c r="P20" s="510"/>
      <c r="Q20" s="511"/>
      <c r="S20" s="274" t="s">
        <v>196</v>
      </c>
      <c r="T20" s="274"/>
      <c r="U20" s="271"/>
      <c r="V20" s="272"/>
      <c r="W20" s="272"/>
      <c r="X20" s="272"/>
      <c r="Y20" s="272"/>
      <c r="Z20" s="272"/>
      <c r="AA20" s="272"/>
      <c r="AB20" s="272"/>
      <c r="AC20" s="273"/>
      <c r="AD20" s="509" t="s">
        <v>87</v>
      </c>
      <c r="AE20" s="510"/>
      <c r="AF20" s="510"/>
      <c r="AG20" s="510"/>
      <c r="AH20" s="511"/>
    </row>
    <row r="21" spans="1:39">
      <c r="A21" s="95"/>
      <c r="B21" s="512" t="s">
        <v>172</v>
      </c>
      <c r="C21" s="512"/>
      <c r="D21" s="512"/>
      <c r="E21" s="512"/>
      <c r="F21" s="512"/>
      <c r="G21" s="512"/>
      <c r="H21" s="512"/>
      <c r="I21" s="512"/>
      <c r="J21" s="512"/>
      <c r="K21" s="512"/>
      <c r="L21" s="534">
        <f>Antrag_AEJ_kurz!L32</f>
        <v>0</v>
      </c>
      <c r="M21" s="535"/>
      <c r="N21" s="535"/>
      <c r="O21" s="535"/>
      <c r="P21" s="535"/>
      <c r="Q21" s="536"/>
      <c r="S21" s="97" t="s">
        <v>37</v>
      </c>
      <c r="T21" s="98"/>
      <c r="U21" s="98"/>
      <c r="V21" s="98"/>
      <c r="W21" s="98"/>
      <c r="X21" s="98"/>
      <c r="Y21" s="98"/>
      <c r="Z21" s="98"/>
      <c r="AA21" s="98"/>
      <c r="AB21" s="98"/>
      <c r="AC21" s="98"/>
      <c r="AD21" s="535">
        <f>Antrag_AEJ_kurz!AA32</f>
        <v>0</v>
      </c>
      <c r="AE21" s="535"/>
      <c r="AF21" s="535"/>
      <c r="AG21" s="535"/>
      <c r="AH21" s="536"/>
    </row>
    <row r="22" spans="1:39">
      <c r="A22" s="95"/>
      <c r="B22" s="512" t="s">
        <v>173</v>
      </c>
      <c r="C22" s="512"/>
      <c r="D22" s="512"/>
      <c r="E22" s="512"/>
      <c r="F22" s="512"/>
      <c r="G22" s="512"/>
      <c r="H22" s="512"/>
      <c r="I22" s="512"/>
      <c r="J22" s="512"/>
      <c r="K22" s="512"/>
      <c r="L22" s="528">
        <f>Antrag_AEJ_kurz!L33</f>
        <v>0</v>
      </c>
      <c r="M22" s="529"/>
      <c r="N22" s="529"/>
      <c r="O22" s="529"/>
      <c r="P22" s="529"/>
      <c r="Q22" s="530"/>
      <c r="S22" s="97" t="s">
        <v>38</v>
      </c>
      <c r="T22" s="98"/>
      <c r="U22" s="98"/>
      <c r="V22" s="98"/>
      <c r="W22" s="98"/>
      <c r="X22" s="98"/>
      <c r="Y22" s="98"/>
      <c r="Z22" s="98"/>
      <c r="AA22" s="98"/>
      <c r="AB22" s="98"/>
      <c r="AC22" s="98"/>
      <c r="AD22" s="535">
        <f>Antrag_AEJ_kurz!AA33</f>
        <v>0</v>
      </c>
      <c r="AE22" s="535"/>
      <c r="AF22" s="535"/>
      <c r="AG22" s="535"/>
      <c r="AH22" s="536"/>
    </row>
    <row r="23" spans="1:39">
      <c r="A23" s="95"/>
      <c r="B23" s="513" t="s">
        <v>174</v>
      </c>
      <c r="C23" s="514"/>
      <c r="D23" s="514"/>
      <c r="E23" s="514"/>
      <c r="F23" s="514"/>
      <c r="G23" s="514"/>
      <c r="H23" s="514"/>
      <c r="I23" s="515">
        <v>9.6</v>
      </c>
      <c r="J23" s="515"/>
      <c r="K23" s="516"/>
      <c r="L23" s="531">
        <f>Antrag_AEJ_kurz!L34</f>
        <v>0</v>
      </c>
      <c r="M23" s="532"/>
      <c r="N23" s="532"/>
      <c r="O23" s="532"/>
      <c r="P23" s="532"/>
      <c r="Q23" s="533"/>
      <c r="S23" s="97" t="s">
        <v>0</v>
      </c>
      <c r="T23" s="98"/>
      <c r="U23" s="98"/>
      <c r="V23" s="98"/>
      <c r="W23" s="98"/>
      <c r="X23" s="98"/>
      <c r="Y23" s="98"/>
      <c r="Z23" s="98"/>
      <c r="AA23" s="98"/>
      <c r="AB23" s="98"/>
      <c r="AC23" s="98"/>
      <c r="AD23" s="535">
        <f>Antrag_AEJ_kurz!AA34</f>
        <v>0</v>
      </c>
      <c r="AE23" s="535"/>
      <c r="AF23" s="535"/>
      <c r="AG23" s="535"/>
      <c r="AH23" s="536"/>
    </row>
    <row r="24" spans="1:39">
      <c r="A24" s="95"/>
      <c r="B24" s="512" t="s">
        <v>288</v>
      </c>
      <c r="C24" s="512"/>
      <c r="D24" s="512"/>
      <c r="E24" s="512"/>
      <c r="F24" s="512"/>
      <c r="G24" s="512"/>
      <c r="H24" s="512"/>
      <c r="I24" s="512"/>
      <c r="J24" s="512"/>
      <c r="K24" s="512"/>
      <c r="L24" s="534">
        <f>Antrag_AEJ_kurz!L35</f>
        <v>0</v>
      </c>
      <c r="M24" s="535"/>
      <c r="N24" s="535"/>
      <c r="O24" s="535"/>
      <c r="P24" s="535"/>
      <c r="Q24" s="536"/>
      <c r="S24" s="97" t="s">
        <v>1</v>
      </c>
      <c r="T24" s="98"/>
      <c r="U24" s="98"/>
      <c r="V24" s="98"/>
      <c r="W24" s="98"/>
      <c r="X24" s="98"/>
      <c r="Y24" s="98"/>
      <c r="Z24" s="98"/>
      <c r="AA24" s="98"/>
      <c r="AB24" s="98"/>
      <c r="AC24" s="98"/>
      <c r="AD24" s="535">
        <f>Antrag_AEJ_kurz!AA35</f>
        <v>0</v>
      </c>
      <c r="AE24" s="535"/>
      <c r="AF24" s="535"/>
      <c r="AG24" s="535"/>
      <c r="AH24" s="536"/>
    </row>
    <row r="25" spans="1:39">
      <c r="A25" s="95"/>
      <c r="B25" s="537" t="s">
        <v>213</v>
      </c>
      <c r="C25" s="537"/>
      <c r="D25" s="537"/>
      <c r="E25" s="537"/>
      <c r="F25" s="537"/>
      <c r="G25" s="537"/>
      <c r="H25" s="537"/>
      <c r="I25" s="537"/>
      <c r="J25" s="537"/>
      <c r="K25" s="537"/>
      <c r="L25" s="537"/>
      <c r="M25" s="537"/>
      <c r="N25" s="537"/>
      <c r="O25" s="537"/>
      <c r="P25" s="537"/>
      <c r="Q25" s="537"/>
      <c r="S25" s="97" t="s">
        <v>197</v>
      </c>
      <c r="T25" s="98"/>
      <c r="U25" s="98"/>
      <c r="V25" s="98"/>
      <c r="W25" s="98"/>
      <c r="X25" s="98"/>
      <c r="Y25" s="98"/>
      <c r="Z25" s="98"/>
      <c r="AA25" s="98"/>
      <c r="AB25" s="98"/>
      <c r="AC25" s="98"/>
      <c r="AD25" s="535">
        <f>Antrag_AEJ_kurz!AA36</f>
        <v>0</v>
      </c>
      <c r="AE25" s="535"/>
      <c r="AF25" s="535"/>
      <c r="AG25" s="535"/>
      <c r="AH25" s="536"/>
    </row>
    <row r="26" spans="1:39">
      <c r="A26" s="95"/>
      <c r="B26" s="537" t="s">
        <v>54</v>
      </c>
      <c r="C26" s="537"/>
      <c r="D26" s="537"/>
      <c r="E26" s="537"/>
      <c r="F26" s="537"/>
      <c r="G26" s="537"/>
      <c r="H26" s="537"/>
      <c r="I26" s="537"/>
      <c r="J26" s="537"/>
      <c r="K26" s="537"/>
      <c r="L26" s="509" t="s">
        <v>36</v>
      </c>
      <c r="M26" s="510"/>
      <c r="N26" s="510"/>
      <c r="O26" s="510"/>
      <c r="P26" s="510"/>
      <c r="Q26" s="511"/>
      <c r="S26" s="87" t="s">
        <v>182</v>
      </c>
      <c r="T26" s="98"/>
      <c r="U26" s="98"/>
      <c r="V26" s="98"/>
      <c r="W26" s="98"/>
      <c r="X26" s="98"/>
      <c r="Y26" s="98"/>
      <c r="Z26" s="98"/>
      <c r="AA26" s="98"/>
      <c r="AB26" s="98"/>
      <c r="AC26" s="98"/>
      <c r="AD26" s="535">
        <f>Antrag_AEJ_kurz!AA37</f>
        <v>0</v>
      </c>
      <c r="AE26" s="535"/>
      <c r="AF26" s="535"/>
      <c r="AG26" s="535"/>
      <c r="AH26" s="536"/>
    </row>
    <row r="27" spans="1:39">
      <c r="A27" s="95"/>
      <c r="B27" s="471">
        <f>Antrag_AEJ_kurz!B38</f>
        <v>0</v>
      </c>
      <c r="C27" s="471"/>
      <c r="D27" s="471"/>
      <c r="E27" s="471"/>
      <c r="F27" s="471"/>
      <c r="G27" s="471"/>
      <c r="H27" s="471"/>
      <c r="I27" s="471"/>
      <c r="J27" s="471"/>
      <c r="K27" s="471"/>
      <c r="L27" s="534">
        <f>Antrag_AEJ_kurz!L38</f>
        <v>0</v>
      </c>
      <c r="M27" s="535"/>
      <c r="N27" s="535"/>
      <c r="O27" s="535"/>
      <c r="P27" s="535"/>
      <c r="Q27" s="536"/>
      <c r="S27" s="87" t="s">
        <v>39</v>
      </c>
      <c r="T27" s="98"/>
      <c r="U27" s="98"/>
      <c r="V27" s="98"/>
      <c r="W27" s="98"/>
      <c r="X27" s="98"/>
      <c r="Y27" s="98"/>
      <c r="Z27" s="98"/>
      <c r="AA27" s="98"/>
      <c r="AB27" s="98"/>
      <c r="AC27" s="98"/>
      <c r="AD27" s="535">
        <f>Antrag_AEJ_kurz!AA38</f>
        <v>0</v>
      </c>
      <c r="AE27" s="535"/>
      <c r="AF27" s="535"/>
      <c r="AG27" s="535"/>
      <c r="AH27" s="536"/>
    </row>
    <row r="28" spans="1:39">
      <c r="A28" s="95"/>
      <c r="B28" s="471">
        <f>Antrag_AEJ_kurz!B39</f>
        <v>0</v>
      </c>
      <c r="C28" s="471"/>
      <c r="D28" s="471"/>
      <c r="E28" s="471"/>
      <c r="F28" s="471"/>
      <c r="G28" s="471"/>
      <c r="H28" s="471"/>
      <c r="I28" s="471"/>
      <c r="J28" s="471"/>
      <c r="K28" s="471"/>
      <c r="L28" s="534">
        <f>Antrag_AEJ_kurz!L39</f>
        <v>0</v>
      </c>
      <c r="M28" s="535"/>
      <c r="N28" s="535"/>
      <c r="O28" s="535"/>
      <c r="P28" s="535"/>
      <c r="Q28" s="536"/>
      <c r="S28" s="97" t="s">
        <v>32</v>
      </c>
      <c r="T28" s="98"/>
      <c r="U28" s="98"/>
      <c r="V28" s="98"/>
      <c r="W28" s="98"/>
      <c r="X28" s="98"/>
      <c r="Y28" s="98"/>
      <c r="Z28" s="98"/>
      <c r="AA28" s="98"/>
      <c r="AB28" s="98"/>
      <c r="AC28" s="98"/>
      <c r="AD28" s="535">
        <f>Antrag_AEJ_kurz!AA39</f>
        <v>0</v>
      </c>
      <c r="AE28" s="535"/>
      <c r="AF28" s="535"/>
      <c r="AG28" s="535"/>
      <c r="AH28" s="536"/>
    </row>
    <row r="29" spans="1:39">
      <c r="A29" s="95"/>
      <c r="B29" s="471">
        <f>Antrag_AEJ_kurz!B40</f>
        <v>0</v>
      </c>
      <c r="C29" s="471"/>
      <c r="D29" s="471"/>
      <c r="E29" s="471"/>
      <c r="F29" s="471"/>
      <c r="G29" s="471"/>
      <c r="H29" s="471"/>
      <c r="I29" s="471"/>
      <c r="J29" s="471"/>
      <c r="K29" s="471"/>
      <c r="L29" s="534">
        <f>Antrag_AEJ_kurz!L40</f>
        <v>0</v>
      </c>
      <c r="M29" s="535"/>
      <c r="N29" s="535"/>
      <c r="O29" s="535"/>
      <c r="P29" s="535"/>
      <c r="Q29" s="536"/>
      <c r="S29" s="97" t="s">
        <v>33</v>
      </c>
      <c r="T29" s="98"/>
      <c r="U29" s="98"/>
      <c r="V29" s="98"/>
      <c r="W29" s="98"/>
      <c r="X29" s="98"/>
      <c r="Y29" s="98"/>
      <c r="Z29" s="98"/>
      <c r="AA29" s="98"/>
      <c r="AB29" s="98"/>
      <c r="AC29" s="98"/>
      <c r="AD29" s="535">
        <f>Antrag_AEJ_kurz!AA40</f>
        <v>0</v>
      </c>
      <c r="AE29" s="535"/>
      <c r="AF29" s="535"/>
      <c r="AG29" s="535"/>
      <c r="AH29" s="536"/>
      <c r="AI29" s="99"/>
      <c r="AM29" s="100" t="s">
        <v>198</v>
      </c>
    </row>
    <row r="30" spans="1:39">
      <c r="A30" s="95"/>
      <c r="B30" s="471">
        <f>Antrag_AEJ_kurz!B41</f>
        <v>0</v>
      </c>
      <c r="C30" s="471"/>
      <c r="D30" s="471"/>
      <c r="E30" s="471"/>
      <c r="F30" s="471"/>
      <c r="G30" s="471"/>
      <c r="H30" s="471"/>
      <c r="I30" s="471"/>
      <c r="J30" s="471"/>
      <c r="K30" s="471"/>
      <c r="L30" s="534">
        <f>Antrag_AEJ_kurz!L41</f>
        <v>0</v>
      </c>
      <c r="M30" s="535"/>
      <c r="N30" s="535"/>
      <c r="O30" s="535"/>
      <c r="P30" s="535"/>
      <c r="Q30" s="536"/>
      <c r="S30" s="571" t="s">
        <v>147</v>
      </c>
      <c r="T30" s="571"/>
      <c r="U30" s="571"/>
      <c r="V30" s="571"/>
      <c r="W30" s="571"/>
      <c r="X30" s="571"/>
      <c r="Y30" s="571"/>
      <c r="Z30" s="571"/>
      <c r="AA30" s="571"/>
      <c r="AB30" s="571"/>
      <c r="AC30" s="571"/>
      <c r="AD30" s="565">
        <f>SUM(AD21:AH29)</f>
        <v>0</v>
      </c>
      <c r="AE30" s="566"/>
      <c r="AF30" s="566"/>
      <c r="AG30" s="566"/>
      <c r="AH30" s="567"/>
    </row>
    <row r="31" spans="1:39">
      <c r="B31" s="471">
        <f>Antrag_AEJ_kurz!B42</f>
        <v>0</v>
      </c>
      <c r="C31" s="471"/>
      <c r="D31" s="471"/>
      <c r="E31" s="471"/>
      <c r="F31" s="471"/>
      <c r="G31" s="471"/>
      <c r="H31" s="471"/>
      <c r="I31" s="471"/>
      <c r="J31" s="471"/>
      <c r="K31" s="471"/>
      <c r="L31" s="534">
        <f>Antrag_AEJ_kurz!L42</f>
        <v>0</v>
      </c>
      <c r="M31" s="535"/>
      <c r="N31" s="535"/>
      <c r="O31" s="535"/>
      <c r="P31" s="535"/>
      <c r="Q31" s="536"/>
      <c r="S31" s="572" t="s">
        <v>230</v>
      </c>
      <c r="T31" s="572"/>
      <c r="U31" s="572"/>
      <c r="V31" s="572"/>
      <c r="W31" s="572"/>
      <c r="X31" s="572"/>
      <c r="Y31" s="572"/>
      <c r="Z31" s="572"/>
      <c r="AA31" s="572"/>
      <c r="AB31" s="572"/>
      <c r="AC31" s="572"/>
      <c r="AD31" s="565">
        <f>L23</f>
        <v>0</v>
      </c>
      <c r="AE31" s="566"/>
      <c r="AF31" s="566"/>
      <c r="AG31" s="566"/>
      <c r="AH31" s="567"/>
    </row>
    <row r="32" spans="1:39">
      <c r="S32" s="572" t="s">
        <v>215</v>
      </c>
      <c r="T32" s="572"/>
      <c r="U32" s="572"/>
      <c r="V32" s="572"/>
      <c r="W32" s="572"/>
      <c r="X32" s="572"/>
      <c r="Y32" s="572"/>
      <c r="Z32" s="572"/>
      <c r="AA32" s="572"/>
      <c r="AB32" s="572"/>
      <c r="AC32" s="572"/>
      <c r="AD32" s="565">
        <f>L24</f>
        <v>0</v>
      </c>
      <c r="AE32" s="566"/>
      <c r="AF32" s="566"/>
      <c r="AG32" s="566"/>
      <c r="AH32" s="567"/>
    </row>
    <row r="33" spans="1:35">
      <c r="B33" s="462" t="s">
        <v>171</v>
      </c>
      <c r="C33" s="462"/>
      <c r="D33" s="462"/>
      <c r="E33" s="462"/>
      <c r="F33" s="462"/>
      <c r="G33" s="462"/>
      <c r="H33" s="462"/>
      <c r="I33" s="462"/>
      <c r="J33" s="462"/>
      <c r="K33" s="463"/>
      <c r="L33" s="568">
        <f>L21+L23+L24+L27+L28+L29+L30+L31</f>
        <v>0</v>
      </c>
      <c r="M33" s="569"/>
      <c r="N33" s="569"/>
      <c r="O33" s="569"/>
      <c r="P33" s="569"/>
      <c r="Q33" s="570"/>
      <c r="S33" s="462" t="s">
        <v>170</v>
      </c>
      <c r="T33" s="462"/>
      <c r="U33" s="462"/>
      <c r="V33" s="462"/>
      <c r="W33" s="462"/>
      <c r="X33" s="462"/>
      <c r="Y33" s="462"/>
      <c r="Z33" s="462"/>
      <c r="AA33" s="462"/>
      <c r="AB33" s="462"/>
      <c r="AC33" s="462"/>
      <c r="AD33" s="565">
        <f>SUM(AD30:AH32)</f>
        <v>0</v>
      </c>
      <c r="AE33" s="566"/>
      <c r="AF33" s="566"/>
      <c r="AG33" s="566"/>
      <c r="AH33" s="567"/>
    </row>
    <row r="34" spans="1:35" hidden="1">
      <c r="A34" s="95"/>
      <c r="B34" s="462"/>
      <c r="C34" s="462"/>
      <c r="D34" s="462"/>
      <c r="E34" s="462"/>
      <c r="F34" s="462"/>
      <c r="G34" s="462"/>
      <c r="H34" s="462"/>
      <c r="I34" s="462"/>
      <c r="J34" s="462"/>
      <c r="K34" s="462"/>
      <c r="L34" s="103"/>
      <c r="M34" s="103"/>
      <c r="N34" s="101"/>
      <c r="S34" s="102"/>
      <c r="T34" s="102"/>
      <c r="U34" s="102"/>
      <c r="V34" s="102"/>
      <c r="W34" s="102"/>
      <c r="X34" s="132"/>
      <c r="Y34" s="132"/>
      <c r="Z34" s="132"/>
      <c r="AA34" s="132"/>
      <c r="AB34" s="133"/>
      <c r="AC34" s="133"/>
      <c r="AD34" s="133"/>
      <c r="AE34" s="134" t="s">
        <v>169</v>
      </c>
      <c r="AF34" s="464">
        <f>0.7*AD33</f>
        <v>0</v>
      </c>
      <c r="AG34" s="464"/>
      <c r="AH34" s="464"/>
      <c r="AI34" s="96"/>
    </row>
    <row r="35" spans="1:35" ht="8.1" customHeight="1">
      <c r="A35" s="95"/>
      <c r="B35" s="103"/>
      <c r="C35" s="103"/>
      <c r="D35" s="103"/>
      <c r="E35" s="103"/>
      <c r="F35" s="103"/>
      <c r="G35" s="103"/>
      <c r="H35" s="103"/>
      <c r="I35" s="103"/>
      <c r="J35" s="103"/>
      <c r="K35" s="103"/>
      <c r="L35" s="103"/>
      <c r="M35" s="103"/>
      <c r="S35" s="102"/>
      <c r="T35" s="102"/>
      <c r="U35" s="102"/>
      <c r="V35" s="102"/>
      <c r="W35" s="102"/>
      <c r="X35" s="102"/>
      <c r="Y35" s="102"/>
      <c r="Z35" s="102"/>
      <c r="AA35" s="102"/>
      <c r="AB35" s="28"/>
      <c r="AC35" s="28"/>
      <c r="AD35" s="28"/>
      <c r="AE35" s="28"/>
      <c r="AF35" s="88"/>
      <c r="AG35" s="88"/>
      <c r="AH35" s="89"/>
      <c r="AI35" s="96"/>
    </row>
    <row r="36" spans="1:35" ht="15.6">
      <c r="A36" s="95"/>
      <c r="B36" s="104"/>
      <c r="C36" s="104"/>
      <c r="K36" s="103" t="s">
        <v>40</v>
      </c>
      <c r="L36" s="569">
        <f>Antrag_AEJ_kurz!L47</f>
        <v>0</v>
      </c>
      <c r="M36" s="569"/>
      <c r="N36" s="569"/>
      <c r="O36" s="569"/>
      <c r="P36" s="569"/>
      <c r="Q36" s="570"/>
      <c r="T36" s="105"/>
      <c r="U36" s="105"/>
      <c r="V36" s="105"/>
      <c r="W36" s="105"/>
      <c r="X36" s="105"/>
      <c r="Y36" s="105"/>
      <c r="Z36" s="105"/>
      <c r="AA36" s="145" t="s">
        <v>221</v>
      </c>
      <c r="AB36" s="465">
        <f>Antrag_AEJ_kurz!X47</f>
        <v>0</v>
      </c>
      <c r="AC36" s="466"/>
      <c r="AD36" s="466"/>
      <c r="AE36" s="466"/>
      <c r="AF36" s="466"/>
      <c r="AG36" s="466"/>
      <c r="AH36" s="467"/>
      <c r="AI36" s="96"/>
    </row>
    <row r="37" spans="1:35" ht="4.5" customHeight="1">
      <c r="A37" s="95"/>
      <c r="B37" s="96"/>
      <c r="C37" s="96"/>
      <c r="D37" s="96"/>
      <c r="E37" s="96"/>
      <c r="F37" s="96"/>
      <c r="G37" s="96"/>
      <c r="H37" s="96"/>
      <c r="I37" s="96"/>
      <c r="J37" s="96"/>
      <c r="K37" s="96"/>
      <c r="L37" s="96"/>
      <c r="M37" s="96"/>
      <c r="N37" s="96"/>
      <c r="O37" s="96"/>
      <c r="P37" s="96"/>
      <c r="Q37" s="105"/>
      <c r="R37" s="96"/>
      <c r="S37" s="96"/>
      <c r="T37" s="96"/>
      <c r="U37" s="96"/>
      <c r="V37" s="96"/>
      <c r="W37" s="96"/>
      <c r="X37" s="96"/>
      <c r="Y37" s="96"/>
      <c r="Z37" s="96"/>
      <c r="AA37" s="96"/>
      <c r="AB37" s="96"/>
      <c r="AC37" s="96"/>
      <c r="AD37" s="96"/>
      <c r="AE37" s="96"/>
      <c r="AF37" s="96"/>
      <c r="AG37" s="96"/>
      <c r="AH37" s="96"/>
    </row>
    <row r="38" spans="1:35">
      <c r="A38" s="95"/>
      <c r="B38" s="95" t="s">
        <v>222</v>
      </c>
      <c r="C38" s="105"/>
      <c r="D38" s="105"/>
      <c r="E38" s="105"/>
      <c r="F38" s="105"/>
      <c r="G38" s="105"/>
      <c r="H38" s="105"/>
      <c r="I38" s="105"/>
      <c r="J38" s="105"/>
      <c r="K38" s="105"/>
      <c r="L38" s="105"/>
      <c r="M38" s="105"/>
      <c r="N38" s="105"/>
      <c r="O38" s="105"/>
      <c r="P38" s="105"/>
      <c r="Q38" s="96"/>
      <c r="R38" s="105"/>
      <c r="S38" s="105"/>
      <c r="T38" s="105"/>
      <c r="U38" s="105"/>
      <c r="V38" s="105"/>
      <c r="W38" s="105"/>
      <c r="X38" s="105"/>
      <c r="Y38" s="105"/>
      <c r="Z38" s="105"/>
      <c r="AA38" s="105"/>
      <c r="AB38" s="105"/>
      <c r="AC38" s="105"/>
      <c r="AD38" s="105"/>
      <c r="AE38" s="105"/>
      <c r="AF38" s="105"/>
      <c r="AG38" s="96"/>
      <c r="AH38" s="96"/>
    </row>
    <row r="39" spans="1:35" s="107" customFormat="1">
      <c r="A39" s="106"/>
      <c r="B39" s="451" t="s">
        <v>90</v>
      </c>
      <c r="C39" s="451"/>
      <c r="D39" s="451"/>
      <c r="E39" s="451"/>
      <c r="G39" s="452">
        <f>Antrag_AEJ_kurz!F50</f>
        <v>0</v>
      </c>
      <c r="H39" s="453"/>
      <c r="I39" s="453"/>
      <c r="J39" s="453"/>
      <c r="K39" s="453"/>
      <c r="L39" s="453"/>
      <c r="M39" s="453"/>
      <c r="N39" s="453"/>
      <c r="O39" s="453"/>
      <c r="P39" s="453"/>
      <c r="Q39" s="454"/>
      <c r="S39" s="451" t="s">
        <v>92</v>
      </c>
      <c r="T39" s="451"/>
      <c r="U39" s="451"/>
      <c r="V39" s="451"/>
      <c r="W39" s="451"/>
      <c r="X39" s="455">
        <f>Antrag_AEJ_kurz!T50</f>
        <v>0</v>
      </c>
      <c r="Y39" s="456"/>
      <c r="Z39" s="456"/>
      <c r="AA39" s="456"/>
      <c r="AB39" s="456"/>
      <c r="AC39" s="456"/>
      <c r="AD39" s="456"/>
      <c r="AE39" s="456"/>
      <c r="AF39" s="456"/>
      <c r="AG39" s="456"/>
      <c r="AH39" s="457"/>
    </row>
    <row r="40" spans="1:35">
      <c r="A40" s="95"/>
      <c r="B40" s="458" t="s">
        <v>91</v>
      </c>
      <c r="C40" s="458"/>
      <c r="D40" s="458"/>
      <c r="E40" s="458"/>
      <c r="G40" s="459">
        <f>Antrag_AEJ_kurz!F51</f>
        <v>0</v>
      </c>
      <c r="H40" s="460"/>
      <c r="I40" s="460"/>
      <c r="J40" s="460"/>
      <c r="K40" s="460"/>
      <c r="L40" s="460"/>
      <c r="M40" s="460"/>
      <c r="N40" s="460"/>
      <c r="O40" s="460"/>
      <c r="P40" s="460"/>
      <c r="Q40" s="461"/>
      <c r="S40" s="458" t="s">
        <v>93</v>
      </c>
      <c r="T40" s="458"/>
      <c r="U40" s="458"/>
      <c r="V40" s="458"/>
      <c r="W40" s="458"/>
      <c r="X40" s="455">
        <f>Antrag_AEJ_kurz!T51</f>
        <v>0</v>
      </c>
      <c r="Y40" s="456"/>
      <c r="Z40" s="456"/>
      <c r="AA40" s="456"/>
      <c r="AB40" s="456"/>
      <c r="AC40" s="456"/>
      <c r="AD40" s="456"/>
      <c r="AE40" s="456"/>
      <c r="AF40" s="456"/>
      <c r="AG40" s="456"/>
      <c r="AH40" s="457"/>
    </row>
    <row r="41" spans="1:35" ht="23.1" customHeight="1">
      <c r="A41" s="95"/>
      <c r="B41" s="96"/>
      <c r="C41" s="96"/>
      <c r="D41" s="96"/>
      <c r="E41" s="96"/>
      <c r="F41" s="96"/>
      <c r="G41" s="96"/>
      <c r="H41" s="96"/>
      <c r="I41" s="96"/>
      <c r="J41" s="96"/>
      <c r="K41" s="96"/>
      <c r="L41" s="96"/>
      <c r="M41" s="96"/>
      <c r="N41" s="96"/>
      <c r="O41" s="96"/>
      <c r="P41" s="96"/>
      <c r="Q41" s="91"/>
      <c r="R41" s="96"/>
      <c r="S41" s="96"/>
      <c r="T41" s="96"/>
      <c r="U41" s="96"/>
      <c r="V41" s="96"/>
      <c r="W41" s="96"/>
      <c r="X41" s="96"/>
      <c r="Y41" s="96"/>
      <c r="Z41" s="96"/>
      <c r="AA41" s="96"/>
      <c r="AB41" s="96"/>
      <c r="AC41" s="96"/>
      <c r="AD41" s="96"/>
      <c r="AE41" s="96"/>
      <c r="AF41" s="96"/>
      <c r="AG41" s="96"/>
      <c r="AH41" s="96"/>
    </row>
    <row r="42" spans="1:35" s="2" customFormat="1">
      <c r="A42" s="15"/>
      <c r="B42" s="543" t="s">
        <v>306</v>
      </c>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row>
    <row r="43" spans="1:35" ht="5.0999999999999996" customHeight="1" thickBot="1">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99"/>
    </row>
    <row r="44" spans="1:35" ht="45" customHeight="1">
      <c r="B44" s="137"/>
      <c r="C44" s="544" t="s">
        <v>224</v>
      </c>
      <c r="D44" s="544"/>
      <c r="E44" s="544"/>
      <c r="F44" s="544"/>
      <c r="G44" s="544"/>
      <c r="H44" s="544"/>
      <c r="I44" s="544"/>
      <c r="J44" s="544"/>
      <c r="K44" s="544"/>
      <c r="L44" s="544"/>
      <c r="M44" s="544"/>
      <c r="N44" s="544"/>
      <c r="O44" s="544"/>
      <c r="P44" s="544"/>
      <c r="Q44" s="544"/>
      <c r="R44" s="544"/>
      <c r="S44" s="544"/>
      <c r="T44" s="544"/>
      <c r="U44" s="544"/>
      <c r="V44" s="544"/>
      <c r="W44" s="544"/>
      <c r="X44" s="544"/>
      <c r="Y44" s="544"/>
      <c r="Z44" s="544"/>
      <c r="AA44" s="544"/>
      <c r="AB44" s="544"/>
      <c r="AC44" s="544"/>
      <c r="AD44" s="544"/>
      <c r="AE44" s="544"/>
      <c r="AF44" s="544"/>
      <c r="AG44" s="544"/>
      <c r="AH44" s="109"/>
    </row>
    <row r="45" spans="1:35" ht="28.35" customHeight="1">
      <c r="B45" s="138"/>
      <c r="C45" s="545" t="s">
        <v>105</v>
      </c>
      <c r="D45" s="545"/>
      <c r="E45" s="545"/>
      <c r="F45" s="545"/>
      <c r="G45" s="545"/>
      <c r="H45" s="546"/>
      <c r="I45" s="538"/>
      <c r="J45" s="539"/>
      <c r="K45" s="539"/>
      <c r="L45" s="539"/>
      <c r="M45" s="539"/>
      <c r="N45" s="539"/>
      <c r="O45" s="539"/>
      <c r="P45" s="539"/>
      <c r="Q45" s="539"/>
      <c r="R45" s="539"/>
      <c r="S45" s="539"/>
      <c r="T45" s="540"/>
      <c r="V45" s="541" t="s">
        <v>225</v>
      </c>
      <c r="W45" s="541"/>
      <c r="X45" s="541"/>
      <c r="Y45" s="541"/>
      <c r="Z45" s="541"/>
      <c r="AA45" s="541"/>
      <c r="AB45" s="541"/>
      <c r="AC45" s="541"/>
      <c r="AD45" s="541"/>
      <c r="AE45" s="541"/>
      <c r="AF45" s="541"/>
      <c r="AG45" s="541"/>
      <c r="AH45" s="542"/>
    </row>
    <row r="46" spans="1:35" ht="28.35" customHeight="1">
      <c r="B46" s="138"/>
      <c r="C46" s="545" t="s">
        <v>106</v>
      </c>
      <c r="D46" s="545"/>
      <c r="E46" s="545"/>
      <c r="F46" s="545"/>
      <c r="G46" s="545"/>
      <c r="H46" s="546"/>
      <c r="I46" s="538"/>
      <c r="J46" s="539"/>
      <c r="K46" s="539"/>
      <c r="L46" s="539"/>
      <c r="M46" s="539"/>
      <c r="N46" s="539"/>
      <c r="O46" s="539"/>
      <c r="P46" s="539"/>
      <c r="Q46" s="539"/>
      <c r="R46" s="539"/>
      <c r="S46" s="539"/>
      <c r="T46" s="540"/>
      <c r="V46" s="555"/>
      <c r="W46" s="556"/>
      <c r="X46" s="556"/>
      <c r="Y46" s="556"/>
      <c r="Z46" s="556"/>
      <c r="AA46" s="556"/>
      <c r="AB46" s="556"/>
      <c r="AC46" s="556"/>
      <c r="AD46" s="556"/>
      <c r="AE46" s="556"/>
      <c r="AF46" s="556"/>
      <c r="AG46" s="557"/>
      <c r="AH46" s="111"/>
    </row>
    <row r="47" spans="1:35" ht="28.35" customHeight="1">
      <c r="B47" s="138"/>
      <c r="C47" s="545" t="s">
        <v>231</v>
      </c>
      <c r="D47" s="545"/>
      <c r="E47" s="545"/>
      <c r="F47" s="545"/>
      <c r="G47" s="545"/>
      <c r="H47" s="546"/>
      <c r="I47" s="561"/>
      <c r="J47" s="562"/>
      <c r="K47" s="562"/>
      <c r="L47" s="562"/>
      <c r="M47" s="562"/>
      <c r="N47" s="562"/>
      <c r="O47" s="562"/>
      <c r="P47" s="562"/>
      <c r="Q47" s="562"/>
      <c r="R47" s="562"/>
      <c r="S47" s="562"/>
      <c r="T47" s="563"/>
      <c r="V47" s="558"/>
      <c r="W47" s="559"/>
      <c r="X47" s="559"/>
      <c r="Y47" s="559"/>
      <c r="Z47" s="559"/>
      <c r="AA47" s="559"/>
      <c r="AB47" s="559"/>
      <c r="AC47" s="559"/>
      <c r="AD47" s="559"/>
      <c r="AE47" s="559"/>
      <c r="AF47" s="559"/>
      <c r="AG47" s="560"/>
      <c r="AH47" s="111"/>
    </row>
    <row r="48" spans="1:35" ht="28.35" customHeight="1">
      <c r="B48" s="138"/>
      <c r="C48" s="545" t="s">
        <v>40</v>
      </c>
      <c r="D48" s="545"/>
      <c r="E48" s="545"/>
      <c r="F48" s="545"/>
      <c r="G48" s="545"/>
      <c r="H48" s="546"/>
      <c r="I48" s="561"/>
      <c r="J48" s="562"/>
      <c r="K48" s="562"/>
      <c r="L48" s="562"/>
      <c r="M48" s="562"/>
      <c r="N48" s="562"/>
      <c r="O48" s="562"/>
      <c r="P48" s="562"/>
      <c r="Q48" s="562"/>
      <c r="R48" s="562"/>
      <c r="S48" s="562"/>
      <c r="T48" s="563"/>
      <c r="V48" s="135"/>
      <c r="W48" s="135"/>
      <c r="X48" s="135"/>
      <c r="Y48" s="554" t="s">
        <v>107</v>
      </c>
      <c r="Z48" s="554"/>
      <c r="AA48" s="554"/>
      <c r="AB48" s="554"/>
      <c r="AC48" s="554"/>
      <c r="AD48" s="554"/>
      <c r="AE48" s="554"/>
      <c r="AF48" s="554"/>
      <c r="AG48" s="554"/>
      <c r="AH48" s="111"/>
    </row>
    <row r="49" spans="2:35" ht="28.35" customHeight="1">
      <c r="B49" s="139"/>
      <c r="C49" s="545" t="s">
        <v>199</v>
      </c>
      <c r="D49" s="545"/>
      <c r="E49" s="545"/>
      <c r="F49" s="545"/>
      <c r="G49" s="545"/>
      <c r="H49" s="546"/>
      <c r="I49" s="561"/>
      <c r="J49" s="562"/>
      <c r="K49" s="562"/>
      <c r="L49" s="562"/>
      <c r="M49" s="562"/>
      <c r="N49" s="562"/>
      <c r="O49" s="562"/>
      <c r="P49" s="562"/>
      <c r="Q49" s="562"/>
      <c r="R49" s="562"/>
      <c r="S49" s="562"/>
      <c r="T49" s="563"/>
      <c r="Y49" s="554"/>
      <c r="Z49" s="554"/>
      <c r="AA49" s="554"/>
      <c r="AB49" s="554"/>
      <c r="AC49" s="554"/>
      <c r="AD49" s="554"/>
      <c r="AE49" s="554"/>
      <c r="AF49" s="554"/>
      <c r="AG49" s="554"/>
      <c r="AH49" s="111"/>
      <c r="AI49" s="112"/>
    </row>
    <row r="50" spans="2:35" ht="24" customHeight="1">
      <c r="B50" s="138"/>
      <c r="V50" s="564">
        <f ca="1">TODAY()</f>
        <v>45985</v>
      </c>
      <c r="W50" s="564"/>
      <c r="X50" s="564"/>
      <c r="Y50" s="564"/>
      <c r="AH50" s="111"/>
    </row>
    <row r="51" spans="2:35" ht="15" customHeight="1">
      <c r="B51" s="140"/>
      <c r="C51" s="113" t="s">
        <v>110</v>
      </c>
      <c r="V51" s="553" t="s">
        <v>108</v>
      </c>
      <c r="W51" s="553"/>
      <c r="X51" s="553"/>
      <c r="Y51" s="96"/>
      <c r="Z51" s="218"/>
      <c r="AA51" s="219" t="s">
        <v>109</v>
      </c>
      <c r="AB51" s="219"/>
      <c r="AC51" s="219"/>
      <c r="AD51" s="219"/>
      <c r="AE51" s="219"/>
      <c r="AF51" s="219"/>
      <c r="AG51" s="219"/>
      <c r="AH51" s="111"/>
    </row>
    <row r="52" spans="2:35">
      <c r="B52" s="110"/>
      <c r="C52" s="547"/>
      <c r="D52" s="548"/>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c r="AG52" s="549"/>
      <c r="AH52" s="111"/>
    </row>
    <row r="53" spans="2:35" ht="65.099999999999994" customHeight="1">
      <c r="B53" s="110"/>
      <c r="C53" s="550"/>
      <c r="D53" s="551"/>
      <c r="E53" s="551"/>
      <c r="F53" s="551"/>
      <c r="G53" s="551"/>
      <c r="H53" s="551"/>
      <c r="I53" s="551"/>
      <c r="J53" s="551"/>
      <c r="K53" s="551"/>
      <c r="L53" s="551"/>
      <c r="M53" s="551"/>
      <c r="N53" s="551"/>
      <c r="O53" s="551"/>
      <c r="P53" s="551"/>
      <c r="Q53" s="551"/>
      <c r="R53" s="551"/>
      <c r="S53" s="551"/>
      <c r="T53" s="551"/>
      <c r="U53" s="551"/>
      <c r="V53" s="551"/>
      <c r="W53" s="551"/>
      <c r="X53" s="551"/>
      <c r="Y53" s="551"/>
      <c r="Z53" s="551"/>
      <c r="AA53" s="551"/>
      <c r="AB53" s="551"/>
      <c r="AC53" s="551"/>
      <c r="AD53" s="551"/>
      <c r="AE53" s="551"/>
      <c r="AF53" s="551"/>
      <c r="AG53" s="552"/>
      <c r="AH53" s="111"/>
    </row>
    <row r="54" spans="2:35" ht="18" customHeight="1" thickBot="1">
      <c r="B54" s="141"/>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row>
  </sheetData>
  <sheetProtection selectLockedCells="1" selectUnlockedCells="1"/>
  <mergeCells count="125">
    <mergeCell ref="AD33:AH33"/>
    <mergeCell ref="S33:AC33"/>
    <mergeCell ref="L33:Q33"/>
    <mergeCell ref="L36:Q36"/>
    <mergeCell ref="AC11:AD11"/>
    <mergeCell ref="AC12:AD12"/>
    <mergeCell ref="AC13:AD13"/>
    <mergeCell ref="AD21:AH21"/>
    <mergeCell ref="AD22:AH22"/>
    <mergeCell ref="AD23:AH23"/>
    <mergeCell ref="AD24:AH24"/>
    <mergeCell ref="AD25:AH25"/>
    <mergeCell ref="AD26:AH26"/>
    <mergeCell ref="AD27:AH27"/>
    <mergeCell ref="AD28:AH28"/>
    <mergeCell ref="AD29:AH29"/>
    <mergeCell ref="AD20:AH20"/>
    <mergeCell ref="AD30:AH30"/>
    <mergeCell ref="S30:AC30"/>
    <mergeCell ref="AD31:AH31"/>
    <mergeCell ref="S31:AC31"/>
    <mergeCell ref="AD32:AH32"/>
    <mergeCell ref="S32:AC32"/>
    <mergeCell ref="S16:X16"/>
    <mergeCell ref="I45:T45"/>
    <mergeCell ref="I46:T46"/>
    <mergeCell ref="V45:AH45"/>
    <mergeCell ref="B42:AH42"/>
    <mergeCell ref="C44:AG44"/>
    <mergeCell ref="C45:H45"/>
    <mergeCell ref="C46:H46"/>
    <mergeCell ref="C49:H49"/>
    <mergeCell ref="C52:AG53"/>
    <mergeCell ref="V51:X51"/>
    <mergeCell ref="C47:H47"/>
    <mergeCell ref="C48:H48"/>
    <mergeCell ref="Y48:AG48"/>
    <mergeCell ref="V46:AG47"/>
    <mergeCell ref="I49:T49"/>
    <mergeCell ref="Y49:AG49"/>
    <mergeCell ref="V50:Y50"/>
    <mergeCell ref="I47:T47"/>
    <mergeCell ref="I48:T48"/>
    <mergeCell ref="L31:Q31"/>
    <mergeCell ref="B27:K27"/>
    <mergeCell ref="B24:K24"/>
    <mergeCell ref="B25:Q25"/>
    <mergeCell ref="B31:K31"/>
    <mergeCell ref="L24:Q24"/>
    <mergeCell ref="L26:Q26"/>
    <mergeCell ref="L27:Q27"/>
    <mergeCell ref="L28:Q28"/>
    <mergeCell ref="B26:K26"/>
    <mergeCell ref="B20:K20"/>
    <mergeCell ref="B21:K21"/>
    <mergeCell ref="P16:Q16"/>
    <mergeCell ref="L21:Q21"/>
    <mergeCell ref="B29:K29"/>
    <mergeCell ref="B30:K30"/>
    <mergeCell ref="L29:Q29"/>
    <mergeCell ref="L30:Q30"/>
    <mergeCell ref="B17:K17"/>
    <mergeCell ref="AA17:AF17"/>
    <mergeCell ref="AG17:AH17"/>
    <mergeCell ref="L16:M16"/>
    <mergeCell ref="L17:Q17"/>
    <mergeCell ref="L20:Q20"/>
    <mergeCell ref="B22:K22"/>
    <mergeCell ref="B23:H23"/>
    <mergeCell ref="I23:K23"/>
    <mergeCell ref="B13:K13"/>
    <mergeCell ref="S13:AB13"/>
    <mergeCell ref="AE13:AF13"/>
    <mergeCell ref="AG13:AH13"/>
    <mergeCell ref="B15:K16"/>
    <mergeCell ref="N15:O15"/>
    <mergeCell ref="P15:Q15"/>
    <mergeCell ref="S15:AH15"/>
    <mergeCell ref="N16:O16"/>
    <mergeCell ref="L13:Q13"/>
    <mergeCell ref="L15:M15"/>
    <mergeCell ref="Y16:Z16"/>
    <mergeCell ref="AA16:AF16"/>
    <mergeCell ref="AG16:AH16"/>
    <mergeCell ref="L22:Q22"/>
    <mergeCell ref="L23:Q23"/>
    <mergeCell ref="N12:O12"/>
    <mergeCell ref="P12:Q12"/>
    <mergeCell ref="S12:AB12"/>
    <mergeCell ref="AE12:AF12"/>
    <mergeCell ref="AG12:AH12"/>
    <mergeCell ref="I8:N8"/>
    <mergeCell ref="P8:U8"/>
    <mergeCell ref="V8:W8"/>
    <mergeCell ref="I9:N9"/>
    <mergeCell ref="V9:W9"/>
    <mergeCell ref="B11:K11"/>
    <mergeCell ref="N11:O11"/>
    <mergeCell ref="P11:Q11"/>
    <mergeCell ref="L11:M11"/>
    <mergeCell ref="L12:M12"/>
    <mergeCell ref="A1:AI1"/>
    <mergeCell ref="B39:E39"/>
    <mergeCell ref="G39:Q39"/>
    <mergeCell ref="S39:W39"/>
    <mergeCell ref="X39:AH39"/>
    <mergeCell ref="B40:E40"/>
    <mergeCell ref="G40:Q40"/>
    <mergeCell ref="S40:W40"/>
    <mergeCell ref="X40:AH40"/>
    <mergeCell ref="B33:K33"/>
    <mergeCell ref="AF34:AH34"/>
    <mergeCell ref="B34:K34"/>
    <mergeCell ref="AB36:AH36"/>
    <mergeCell ref="A2:AH2"/>
    <mergeCell ref="H4:T4"/>
    <mergeCell ref="B28:K28"/>
    <mergeCell ref="I5:T5"/>
    <mergeCell ref="I6:T6"/>
    <mergeCell ref="AB6:AH6"/>
    <mergeCell ref="AE4:AH4"/>
    <mergeCell ref="AE5:AH5"/>
    <mergeCell ref="AE11:AF11"/>
    <mergeCell ref="AG11:AH11"/>
    <mergeCell ref="B12:K12"/>
  </mergeCells>
  <conditionalFormatting sqref="V8:W8">
    <cfRule type="containsText" dxfId="4" priority="1" operator="containsText" text="max.14!">
      <formula>NOT(ISERROR(SEARCH("max.14!",V8)))</formula>
    </cfRule>
  </conditionalFormatting>
  <pageMargins left="0.35433070866141736" right="0.27559055118110237" top="0.9055118110236221" bottom="0.31496062992125984" header="0.19685039370078741" footer="0.19685039370078741"/>
  <pageSetup paperSize="9" scale="77" fitToHeight="0" orientation="portrait" r:id="rId1"/>
  <headerFooter>
    <oddHeader>&amp;L&amp;"Roboto,Standard"
Bearbeitungsnummer des 
Bezirksjugendrings Mittelfranken:&amp;C&amp;"Roboto,Standard"
&amp;24AEJ kurz   .........................&amp;R&amp;G</oddHeader>
    <oddFooter>&amp;C&amp;"Roboto,Standard"&amp;10Bezirksjugendring Mittelfranken, Gleißbühlstraße 7, 90402 Nürnberg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I31"/>
  <sheetViews>
    <sheetView topLeftCell="A10" workbookViewId="0">
      <selection activeCell="C11" sqref="C11"/>
    </sheetView>
  </sheetViews>
  <sheetFormatPr baseColWidth="10" defaultColWidth="11.5546875" defaultRowHeight="14.4"/>
  <cols>
    <col min="1" max="1" width="80.5546875" style="197" bestFit="1" customWidth="1"/>
    <col min="2" max="2" width="59.44140625" style="197" customWidth="1"/>
    <col min="3" max="3" width="9" style="197" bestFit="1" customWidth="1"/>
    <col min="4" max="16384" width="11.5546875" style="197"/>
  </cols>
  <sheetData>
    <row r="1" spans="1:9">
      <c r="A1" s="201" t="s">
        <v>21</v>
      </c>
      <c r="B1" s="201"/>
      <c r="C1" s="201"/>
      <c r="D1" s="201"/>
      <c r="E1" s="201"/>
      <c r="F1" s="201"/>
      <c r="G1" s="201"/>
      <c r="H1" s="201"/>
      <c r="I1" s="201"/>
    </row>
    <row r="2" spans="1:9">
      <c r="A2" s="201"/>
      <c r="B2" s="201"/>
      <c r="C2" s="201"/>
      <c r="D2" s="201"/>
      <c r="E2" s="201"/>
      <c r="F2" s="201"/>
      <c r="G2" s="201"/>
      <c r="H2" s="201"/>
      <c r="I2" s="201"/>
    </row>
    <row r="3" spans="1:9">
      <c r="A3" s="201" t="s">
        <v>22</v>
      </c>
      <c r="B3" s="201"/>
      <c r="C3" s="201"/>
      <c r="D3" s="201"/>
      <c r="E3" s="201"/>
      <c r="F3" s="201"/>
      <c r="G3" s="201"/>
      <c r="H3" s="201"/>
      <c r="I3" s="201"/>
    </row>
    <row r="4" spans="1:9">
      <c r="A4" s="201"/>
      <c r="B4" s="201"/>
      <c r="C4" s="201"/>
      <c r="D4" s="201"/>
      <c r="E4" s="201"/>
      <c r="F4" s="201"/>
      <c r="G4" s="201"/>
      <c r="H4" s="201"/>
      <c r="I4" s="201"/>
    </row>
    <row r="5" spans="1:9">
      <c r="A5" s="202"/>
      <c r="B5" s="202"/>
      <c r="C5" s="202"/>
    </row>
    <row r="6" spans="1:9">
      <c r="A6" s="203" t="s">
        <v>25</v>
      </c>
      <c r="B6" s="203" t="s">
        <v>27</v>
      </c>
      <c r="C6" s="203" t="s">
        <v>26</v>
      </c>
    </row>
    <row r="7" spans="1:9">
      <c r="A7" s="204" t="s">
        <v>56</v>
      </c>
      <c r="B7" s="205" t="s">
        <v>57</v>
      </c>
      <c r="C7" s="206" t="s">
        <v>4</v>
      </c>
    </row>
    <row r="8" spans="1:9">
      <c r="A8" s="204" t="s">
        <v>58</v>
      </c>
      <c r="B8" s="205" t="s">
        <v>59</v>
      </c>
      <c r="C8" s="206" t="s">
        <v>5</v>
      </c>
    </row>
    <row r="9" spans="1:9" ht="24">
      <c r="A9" s="204" t="s">
        <v>60</v>
      </c>
      <c r="B9" s="205" t="s">
        <v>61</v>
      </c>
      <c r="C9" s="206" t="s">
        <v>6</v>
      </c>
    </row>
    <row r="10" spans="1:9" ht="36">
      <c r="A10" s="204" t="s">
        <v>94</v>
      </c>
      <c r="B10" s="205" t="s">
        <v>62</v>
      </c>
      <c r="C10" s="206" t="s">
        <v>7</v>
      </c>
    </row>
    <row r="11" spans="1:9" ht="36">
      <c r="A11" s="204" t="s">
        <v>84</v>
      </c>
      <c r="B11" s="205" t="s">
        <v>63</v>
      </c>
      <c r="C11" s="206" t="s">
        <v>8</v>
      </c>
    </row>
    <row r="12" spans="1:9">
      <c r="A12" s="204" t="s">
        <v>64</v>
      </c>
      <c r="B12" s="205" t="s">
        <v>65</v>
      </c>
      <c r="C12" s="206" t="s">
        <v>9</v>
      </c>
    </row>
    <row r="13" spans="1:9" ht="24">
      <c r="A13" s="204" t="s">
        <v>66</v>
      </c>
      <c r="B13" s="205" t="s">
        <v>67</v>
      </c>
      <c r="C13" s="206" t="s">
        <v>10</v>
      </c>
    </row>
    <row r="14" spans="1:9" ht="24">
      <c r="A14" s="204" t="s">
        <v>68</v>
      </c>
      <c r="B14" s="205" t="s">
        <v>69</v>
      </c>
      <c r="C14" s="206" t="s">
        <v>11</v>
      </c>
    </row>
    <row r="15" spans="1:9">
      <c r="A15" s="204" t="s">
        <v>70</v>
      </c>
      <c r="B15" s="205" t="s">
        <v>71</v>
      </c>
      <c r="C15" s="206" t="s">
        <v>12</v>
      </c>
    </row>
    <row r="16" spans="1:9">
      <c r="A16" s="204" t="s">
        <v>72</v>
      </c>
      <c r="B16" s="205" t="s">
        <v>73</v>
      </c>
      <c r="C16" s="206" t="s">
        <v>13</v>
      </c>
    </row>
    <row r="17" spans="1:3">
      <c r="A17" s="207" t="s">
        <v>74</v>
      </c>
      <c r="B17" s="208" t="s">
        <v>75</v>
      </c>
      <c r="C17" s="209" t="s">
        <v>14</v>
      </c>
    </row>
    <row r="18" spans="1:3" ht="24">
      <c r="A18" s="204" t="s">
        <v>76</v>
      </c>
      <c r="B18" s="205" t="s">
        <v>77</v>
      </c>
      <c r="C18" s="206" t="s">
        <v>15</v>
      </c>
    </row>
    <row r="19" spans="1:3">
      <c r="A19" s="204" t="s">
        <v>82</v>
      </c>
      <c r="B19" s="205" t="s">
        <v>83</v>
      </c>
      <c r="C19" s="206" t="s">
        <v>16</v>
      </c>
    </row>
    <row r="20" spans="1:3" ht="24">
      <c r="A20" s="204" t="s">
        <v>78</v>
      </c>
      <c r="B20" s="205" t="s">
        <v>79</v>
      </c>
      <c r="C20" s="206" t="s">
        <v>17</v>
      </c>
    </row>
    <row r="21" spans="1:3" ht="25.5" customHeight="1">
      <c r="A21" s="204" t="s">
        <v>80</v>
      </c>
      <c r="B21" s="205" t="s">
        <v>81</v>
      </c>
      <c r="C21" s="206" t="s">
        <v>18</v>
      </c>
    </row>
    <row r="22" spans="1:3">
      <c r="A22" s="204" t="s">
        <v>23</v>
      </c>
      <c r="B22" s="205"/>
      <c r="C22" s="206" t="s">
        <v>19</v>
      </c>
    </row>
    <row r="23" spans="1:3">
      <c r="A23" s="204" t="s">
        <v>24</v>
      </c>
      <c r="B23" s="205"/>
      <c r="C23" s="206" t="s">
        <v>20</v>
      </c>
    </row>
    <row r="26" spans="1:3">
      <c r="A26" s="197" t="s">
        <v>145</v>
      </c>
    </row>
    <row r="27" spans="1:3">
      <c r="A27" s="197" t="s">
        <v>140</v>
      </c>
    </row>
    <row r="28" spans="1:3">
      <c r="A28" s="197" t="s">
        <v>141</v>
      </c>
    </row>
    <row r="29" spans="1:3">
      <c r="A29" s="197" t="s">
        <v>142</v>
      </c>
    </row>
    <row r="30" spans="1:3">
      <c r="A30" s="197" t="s">
        <v>143</v>
      </c>
    </row>
    <row r="31" spans="1:3">
      <c r="A31" s="197" t="s">
        <v>144</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B1:G35"/>
  <sheetViews>
    <sheetView zoomScaleNormal="100" workbookViewId="0">
      <selection activeCell="F3" sqref="F3"/>
    </sheetView>
  </sheetViews>
  <sheetFormatPr baseColWidth="10" defaultColWidth="11.5546875" defaultRowHeight="14.4"/>
  <cols>
    <col min="1" max="1" width="4.5546875" style="197" customWidth="1"/>
    <col min="2" max="2" width="12.5546875" style="197" customWidth="1"/>
    <col min="3" max="3" width="3.44140625" style="197" customWidth="1"/>
    <col min="4" max="4" width="3.109375" style="197" customWidth="1"/>
    <col min="5" max="5" width="8.5546875" style="197" customWidth="1"/>
    <col min="6" max="6" width="64.109375" style="197" customWidth="1"/>
    <col min="7" max="7" width="17.44140625" style="197" bestFit="1" customWidth="1"/>
    <col min="8" max="16384" width="11.5546875" style="197"/>
  </cols>
  <sheetData>
    <row r="1" spans="2:7" ht="25.2">
      <c r="B1" s="238" t="s">
        <v>281</v>
      </c>
    </row>
    <row r="3" spans="2:7" ht="28.8">
      <c r="B3" s="242" t="s">
        <v>269</v>
      </c>
      <c r="F3" s="241" t="s">
        <v>311</v>
      </c>
    </row>
    <row r="4" spans="2:7" ht="14.4" customHeight="1">
      <c r="B4" s="234" t="s">
        <v>270</v>
      </c>
      <c r="C4" s="234"/>
      <c r="D4" s="244"/>
    </row>
    <row r="5" spans="2:7" ht="8.1" customHeight="1">
      <c r="B5" s="234"/>
      <c r="C5" s="234"/>
      <c r="F5" s="577"/>
    </row>
    <row r="6" spans="2:7">
      <c r="B6" s="234" t="s">
        <v>271</v>
      </c>
      <c r="C6" s="234"/>
      <c r="D6" s="244"/>
      <c r="F6" s="577"/>
    </row>
    <row r="7" spans="2:7" ht="8.1" customHeight="1">
      <c r="B7" s="234"/>
      <c r="C7" s="234"/>
      <c r="F7" s="577"/>
    </row>
    <row r="8" spans="2:7">
      <c r="B8" s="234" t="s">
        <v>272</v>
      </c>
      <c r="C8" s="234"/>
      <c r="D8" s="244"/>
      <c r="F8" s="239"/>
    </row>
    <row r="9" spans="2:7" ht="8.1" customHeight="1">
      <c r="B9" s="234"/>
      <c r="C9" s="234"/>
    </row>
    <row r="10" spans="2:7">
      <c r="B10" s="234" t="s">
        <v>273</v>
      </c>
      <c r="C10" s="234"/>
      <c r="D10" s="244"/>
    </row>
    <row r="12" spans="2:7">
      <c r="B12" s="2" t="s">
        <v>158</v>
      </c>
    </row>
    <row r="13" spans="2:7" ht="20.100000000000001" customHeight="1">
      <c r="B13" s="4" t="s">
        <v>149</v>
      </c>
      <c r="F13" s="332">
        <f>'TN-Liste_AEJ_kurz'!D1</f>
        <v>0</v>
      </c>
      <c r="G13" s="334"/>
    </row>
    <row r="14" spans="2:7" ht="20.100000000000001" customHeight="1">
      <c r="B14" s="4" t="s">
        <v>176</v>
      </c>
      <c r="F14" s="390">
        <f>Antrag_AEJ_kurz!H5</f>
        <v>0</v>
      </c>
      <c r="G14" s="392"/>
    </row>
    <row r="15" spans="2:7" ht="20.100000000000001" customHeight="1">
      <c r="B15" s="4" t="s">
        <v>55</v>
      </c>
      <c r="F15" s="332">
        <f>'TN-Liste_AEJ_kurz'!D3</f>
        <v>0</v>
      </c>
      <c r="G15" s="334"/>
    </row>
    <row r="16" spans="2:7" ht="20.100000000000001" customHeight="1">
      <c r="B16" s="197" t="s">
        <v>274</v>
      </c>
      <c r="F16" s="574" t="str">
        <f>IF('TN-Liste_AEJ_kurz'!N3&gt;0,'TN-Liste_AEJ_kurz'!N3,"")</f>
        <v/>
      </c>
      <c r="G16" s="575"/>
    </row>
    <row r="17" spans="2:7" ht="20.100000000000001" customHeight="1">
      <c r="B17" s="197" t="s">
        <v>275</v>
      </c>
      <c r="F17" s="574" t="str">
        <f>IF('TN-Liste_AEJ_kurz'!N4&gt;0,'TN-Liste_AEJ_kurz'!N4,"")</f>
        <v/>
      </c>
      <c r="G17" s="575"/>
    </row>
    <row r="19" spans="2:7" s="228" customFormat="1" ht="30" customHeight="1">
      <c r="B19" s="237" t="s">
        <v>108</v>
      </c>
      <c r="C19" s="576" t="s">
        <v>278</v>
      </c>
      <c r="D19" s="576"/>
      <c r="E19" s="576"/>
      <c r="F19" s="237" t="s">
        <v>280</v>
      </c>
      <c r="G19" s="237" t="s">
        <v>279</v>
      </c>
    </row>
    <row r="20" spans="2:7" s="228" customFormat="1" ht="30" customHeight="1">
      <c r="B20" s="243"/>
      <c r="C20" s="573"/>
      <c r="D20" s="573"/>
      <c r="E20" s="573"/>
      <c r="F20" s="243"/>
      <c r="G20" s="245"/>
    </row>
    <row r="21" spans="2:7" s="228" customFormat="1" ht="30" customHeight="1">
      <c r="B21" s="243"/>
      <c r="C21" s="573"/>
      <c r="D21" s="573"/>
      <c r="E21" s="573"/>
      <c r="F21" s="243"/>
      <c r="G21" s="245"/>
    </row>
    <row r="22" spans="2:7" s="228" customFormat="1" ht="30" customHeight="1">
      <c r="B22" s="243"/>
      <c r="C22" s="573"/>
      <c r="D22" s="573"/>
      <c r="E22" s="573"/>
      <c r="F22" s="243"/>
      <c r="G22" s="245"/>
    </row>
    <row r="23" spans="2:7" s="228" customFormat="1" ht="30" customHeight="1">
      <c r="B23" s="243"/>
      <c r="C23" s="573"/>
      <c r="D23" s="573"/>
      <c r="E23" s="573"/>
      <c r="F23" s="243"/>
      <c r="G23" s="245"/>
    </row>
    <row r="24" spans="2:7" s="228" customFormat="1" ht="30" customHeight="1">
      <c r="B24" s="243"/>
      <c r="C24" s="573"/>
      <c r="D24" s="573"/>
      <c r="E24" s="573"/>
      <c r="F24" s="243"/>
      <c r="G24" s="245"/>
    </row>
    <row r="25" spans="2:7" s="228" customFormat="1" ht="30" customHeight="1">
      <c r="B25" s="243"/>
      <c r="C25" s="573"/>
      <c r="D25" s="573"/>
      <c r="E25" s="573"/>
      <c r="F25" s="243"/>
      <c r="G25" s="245"/>
    </row>
    <row r="26" spans="2:7" s="228" customFormat="1" ht="30" customHeight="1">
      <c r="B26" s="243"/>
      <c r="C26" s="573"/>
      <c r="D26" s="573"/>
      <c r="E26" s="573"/>
      <c r="F26" s="243"/>
      <c r="G26" s="245"/>
    </row>
    <row r="27" spans="2:7" s="228" customFormat="1" ht="30" customHeight="1">
      <c r="B27" s="243"/>
      <c r="C27" s="573"/>
      <c r="D27" s="573"/>
      <c r="E27" s="573"/>
      <c r="F27" s="243"/>
      <c r="G27" s="245"/>
    </row>
    <row r="28" spans="2:7" s="228" customFormat="1" ht="30" customHeight="1">
      <c r="B28" s="243"/>
      <c r="C28" s="573"/>
      <c r="D28" s="573"/>
      <c r="E28" s="573"/>
      <c r="F28" s="243"/>
      <c r="G28" s="245"/>
    </row>
    <row r="29" spans="2:7" s="228" customFormat="1" ht="30" customHeight="1">
      <c r="B29" s="243"/>
      <c r="C29" s="573"/>
      <c r="D29" s="573"/>
      <c r="E29" s="573"/>
      <c r="F29" s="243"/>
      <c r="G29" s="245"/>
    </row>
    <row r="30" spans="2:7" s="228" customFormat="1" ht="30" customHeight="1">
      <c r="B30" s="243"/>
      <c r="C30" s="573"/>
      <c r="D30" s="573"/>
      <c r="E30" s="573"/>
      <c r="F30" s="243"/>
      <c r="G30" s="245"/>
    </row>
    <row r="31" spans="2:7" s="228" customFormat="1" ht="30" customHeight="1">
      <c r="B31" s="243"/>
      <c r="C31" s="573"/>
      <c r="D31" s="573"/>
      <c r="E31" s="573"/>
      <c r="F31" s="243"/>
      <c r="G31" s="245"/>
    </row>
    <row r="32" spans="2:7" s="228" customFormat="1" ht="30" customHeight="1">
      <c r="B32" s="243"/>
      <c r="C32" s="573"/>
      <c r="D32" s="573"/>
      <c r="E32" s="573"/>
      <c r="F32" s="243"/>
      <c r="G32" s="245"/>
    </row>
    <row r="33" spans="2:7" s="228" customFormat="1" ht="30" customHeight="1">
      <c r="B33" s="243"/>
      <c r="C33" s="573"/>
      <c r="D33" s="573"/>
      <c r="E33" s="573"/>
      <c r="F33" s="243"/>
      <c r="G33" s="245"/>
    </row>
    <row r="34" spans="2:7" s="228" customFormat="1" ht="30" customHeight="1">
      <c r="F34" s="235" t="s">
        <v>282</v>
      </c>
      <c r="G34" s="240">
        <f>SUM(G20:G33)</f>
        <v>0</v>
      </c>
    </row>
    <row r="35" spans="2:7" s="228" customFormat="1" ht="30" customHeight="1">
      <c r="F35" s="235" t="s">
        <v>283</v>
      </c>
      <c r="G35" s="236">
        <f>9.6*G34</f>
        <v>0</v>
      </c>
    </row>
  </sheetData>
  <mergeCells count="21">
    <mergeCell ref="C20:E20"/>
    <mergeCell ref="C21:E21"/>
    <mergeCell ref="C22:E22"/>
    <mergeCell ref="C23:E23"/>
    <mergeCell ref="F5:F7"/>
    <mergeCell ref="C30:E30"/>
    <mergeCell ref="C31:E31"/>
    <mergeCell ref="C32:E32"/>
    <mergeCell ref="C33:E33"/>
    <mergeCell ref="F13:G13"/>
    <mergeCell ref="F14:G14"/>
    <mergeCell ref="F15:G15"/>
    <mergeCell ref="F16:G16"/>
    <mergeCell ref="F17:G17"/>
    <mergeCell ref="C24:E24"/>
    <mergeCell ref="C25:E25"/>
    <mergeCell ref="C26:E26"/>
    <mergeCell ref="C27:E27"/>
    <mergeCell ref="C28:E28"/>
    <mergeCell ref="C29:E29"/>
    <mergeCell ref="C19:E19"/>
  </mergeCells>
  <conditionalFormatting sqref="F13:G13">
    <cfRule type="cellIs" dxfId="3" priority="2" operator="equal">
      <formula>0</formula>
    </cfRule>
  </conditionalFormatting>
  <conditionalFormatting sqref="F14:G14">
    <cfRule type="cellIs" dxfId="2" priority="3" operator="equal">
      <formula>0</formula>
    </cfRule>
  </conditionalFormatting>
  <conditionalFormatting sqref="F15:G15">
    <cfRule type="cellIs" dxfId="1" priority="1" operator="equal">
      <formula>0</formula>
    </cfRule>
  </conditionalFormatting>
  <conditionalFormatting sqref="G34:G35">
    <cfRule type="cellIs" dxfId="0" priority="5" operator="equal">
      <formula>0</formula>
    </cfRule>
  </conditionalFormatting>
  <dataValidations count="2">
    <dataValidation allowBlank="1" showInputMessage="1" showErrorMessage="1" promptTitle="trifft zu?" prompt="dann bitte hier ein &quot;X&quot; setzen" sqref="D4 D6 D8 D10" xr:uid="{00000000-0002-0000-0500-000000000000}"/>
    <dataValidation allowBlank="1" showInputMessage="1" showErrorMessage="1" prompt="wird vom Bezirksjugend-ring ausgefüllt" sqref="F5:F7" xr:uid="{00000000-0002-0000-0500-000002000000}"/>
  </dataValidations>
  <pageMargins left="0.35433070866141736" right="0.27559055118110237" top="0.9055118110236221" bottom="0.31496062992125984" header="0.19685039370078741" footer="0.19685039370078741"/>
  <pageSetup paperSize="9" scale="82" orientation="portrait" r:id="rId1"/>
  <headerFooter>
    <oddHeader>&amp;C
&amp;"Roboto,Standard"&amp;24AEJ / JBM   &amp;R&amp;G</oddHeader>
    <oddFooter>&amp;C&amp;"Roboto,Standard"&amp;10Bezirksjugendring Mittelfranken, Gleißbühlstraße 7, 90402 Nürnberg</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10"/>
  <sheetViews>
    <sheetView zoomScaleNormal="100" workbookViewId="0">
      <selection activeCell="B3" sqref="B3:C3"/>
    </sheetView>
  </sheetViews>
  <sheetFormatPr baseColWidth="10" defaultColWidth="11.5546875" defaultRowHeight="14.4"/>
  <cols>
    <col min="1" max="1" width="11.5546875" style="197"/>
    <col min="2" max="2" width="7" style="197" customWidth="1"/>
    <col min="3" max="3" width="143.88671875" style="197" customWidth="1"/>
    <col min="4" max="16384" width="11.5546875" style="197"/>
  </cols>
  <sheetData>
    <row r="1" spans="2:3" ht="44.4" customHeight="1"/>
    <row r="2" spans="2:3" s="228" customFormat="1" ht="30" customHeight="1">
      <c r="B2" s="227" t="s">
        <v>256</v>
      </c>
      <c r="C2" s="227"/>
    </row>
    <row r="3" spans="2:3" s="229" customFormat="1" ht="75" customHeight="1">
      <c r="B3" s="578" t="s">
        <v>310</v>
      </c>
      <c r="C3" s="578"/>
    </row>
    <row r="4" spans="2:3" s="232" customFormat="1" ht="90" customHeight="1">
      <c r="B4" s="230" t="s">
        <v>257</v>
      </c>
      <c r="C4" s="231" t="s">
        <v>263</v>
      </c>
    </row>
    <row r="5" spans="2:3" s="232" customFormat="1" ht="30" customHeight="1">
      <c r="B5" s="231"/>
      <c r="C5" s="231" t="s">
        <v>255</v>
      </c>
    </row>
    <row r="6" spans="2:3" s="232" customFormat="1" ht="30" customHeight="1">
      <c r="B6" s="233" t="s">
        <v>258</v>
      </c>
      <c r="C6" s="231" t="s">
        <v>264</v>
      </c>
    </row>
    <row r="7" spans="2:3" s="232" customFormat="1" ht="30" customHeight="1">
      <c r="B7" s="233" t="s">
        <v>259</v>
      </c>
      <c r="C7" s="231" t="s">
        <v>265</v>
      </c>
    </row>
    <row r="8" spans="2:3" s="232" customFormat="1" ht="45" customHeight="1">
      <c r="B8" s="233" t="s">
        <v>260</v>
      </c>
      <c r="C8" s="231" t="s">
        <v>266</v>
      </c>
    </row>
    <row r="9" spans="2:3" s="232" customFormat="1" ht="30" customHeight="1">
      <c r="B9" s="233" t="s">
        <v>261</v>
      </c>
      <c r="C9" s="231" t="s">
        <v>267</v>
      </c>
    </row>
    <row r="10" spans="2:3" s="232" customFormat="1" ht="30" customHeight="1">
      <c r="B10" s="233" t="s">
        <v>262</v>
      </c>
      <c r="C10" s="231" t="s">
        <v>268</v>
      </c>
    </row>
  </sheetData>
  <mergeCells count="1">
    <mergeCell ref="B3:C3"/>
  </mergeCells>
  <pageMargins left="0.35433070866141736" right="0.27559055118110237" top="0.9055118110236221" bottom="0.31496062992125984" header="0.19685039370078741" footer="0.19685039370078741"/>
  <pageSetup paperSize="9" scale="82" orientation="landscape" r:id="rId1"/>
  <headerFooter>
    <oddHeader>&amp;C
&amp;"Roboto,Standard"&amp;24AEJ kurz   &amp;R&amp;G</oddHeader>
    <oddFooter>&amp;C&amp;"Roboto,Standard"&amp;10Bezirksjugendring Mittelfranken, Gleißbühlstraße 7, 90402 Nürnberg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so gehts</vt:lpstr>
      <vt:lpstr>TN-Liste_AEJ_kurz</vt:lpstr>
      <vt:lpstr>Antrag_AEJ_kurz</vt:lpstr>
      <vt:lpstr>Zuweisungsbescheid AEJ_kurz</vt:lpstr>
      <vt:lpstr>Themenschlüssel</vt:lpstr>
      <vt:lpstr>Stundenzettel</vt:lpstr>
      <vt:lpstr>FöRiLi_kurz</vt:lpstr>
      <vt:lpstr>Antrag_AEJ_kurz!Druckbereich</vt:lpstr>
      <vt:lpstr>FöRiLi_kurz!Druckbereich</vt:lpstr>
      <vt:lpstr>'so gehts'!Druckbereich</vt:lpstr>
      <vt:lpstr>Stundenzettel!Druckbereich</vt:lpstr>
      <vt:lpstr>'TN-Liste_AEJ_kurz'!Druckbereich</vt:lpstr>
      <vt:lpstr>'Zuweisungsbescheid AEJ_kurz'!Druckbereich</vt:lpstr>
      <vt:lpstr>'TN-Liste_AEJ_kurz'!Drucktitel</vt:lpstr>
      <vt:lpstr>Kennzeichen</vt:lpstr>
      <vt:lpstr>Themenschwerpunkte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BJR</dc:creator>
  <cp:lastModifiedBy>Gerstner Sabine</cp:lastModifiedBy>
  <cp:lastPrinted>2023-06-27T09:19:50Z</cp:lastPrinted>
  <dcterms:created xsi:type="dcterms:W3CDTF">2009-01-16T09:25:25Z</dcterms:created>
  <dcterms:modified xsi:type="dcterms:W3CDTF">2025-11-24T14:50:24Z</dcterms:modified>
</cp:coreProperties>
</file>